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420" tabRatio="896"/>
  </bookViews>
  <sheets>
    <sheet name="Q1-2018" sheetId="3" r:id="rId1"/>
  </sheets>
  <calcPr calcId="124519"/>
</workbook>
</file>

<file path=xl/calcChain.xml><?xml version="1.0" encoding="utf-8"?>
<calcChain xmlns="http://schemas.openxmlformats.org/spreadsheetml/2006/main">
  <c r="G88" i="3"/>
  <c r="G62"/>
  <c r="G54"/>
  <c r="G28"/>
  <c r="G20"/>
  <c r="G70"/>
  <c r="G82"/>
  <c r="F63"/>
  <c r="F64"/>
  <c r="F65"/>
  <c r="F66"/>
  <c r="F67"/>
  <c r="F68"/>
  <c r="F69"/>
  <c r="E62"/>
  <c r="E63"/>
  <c r="E64"/>
  <c r="E65"/>
  <c r="E66"/>
  <c r="E67"/>
  <c r="E68"/>
  <c r="E69"/>
  <c r="F56"/>
  <c r="F57"/>
  <c r="F58"/>
  <c r="F59"/>
  <c r="F60"/>
  <c r="F61"/>
  <c r="E56"/>
  <c r="E57"/>
  <c r="E58"/>
  <c r="E59"/>
  <c r="E60"/>
  <c r="E61"/>
  <c r="F55"/>
  <c r="E55"/>
  <c r="E54"/>
  <c r="F52"/>
  <c r="E52"/>
  <c r="F21"/>
  <c r="E21"/>
  <c r="D62"/>
  <c r="C62"/>
  <c r="D54"/>
  <c r="C54"/>
  <c r="C28"/>
  <c r="D28"/>
  <c r="D20"/>
  <c r="C20"/>
  <c r="F135"/>
  <c r="G135"/>
  <c r="G130"/>
  <c r="G128"/>
  <c r="G125"/>
  <c r="G123"/>
  <c r="F123" s="1"/>
  <c r="G119"/>
  <c r="G116"/>
  <c r="G114"/>
  <c r="G110"/>
  <c r="G106"/>
  <c r="G102"/>
  <c r="G99"/>
  <c r="G94"/>
  <c r="G86"/>
  <c r="D70"/>
  <c r="D82"/>
  <c r="D135"/>
  <c r="D128"/>
  <c r="C123"/>
  <c r="D123"/>
  <c r="F124"/>
  <c r="D119"/>
  <c r="D116"/>
  <c r="D114"/>
  <c r="D110"/>
  <c r="D102"/>
  <c r="D106"/>
  <c r="D99"/>
  <c r="D94"/>
  <c r="D88"/>
  <c r="D86"/>
  <c r="D83"/>
  <c r="D136"/>
  <c r="D138"/>
  <c r="G138"/>
  <c r="G136"/>
  <c r="F122"/>
  <c r="F105"/>
  <c r="C87"/>
  <c r="C85"/>
  <c r="C83" s="1"/>
  <c r="C84"/>
  <c r="I82"/>
  <c r="E124"/>
  <c r="C119"/>
  <c r="E122"/>
  <c r="F120"/>
  <c r="E120"/>
  <c r="C102"/>
  <c r="E105"/>
  <c r="C68"/>
  <c r="C138"/>
  <c r="C136"/>
  <c r="C133"/>
  <c r="C130"/>
  <c r="C128"/>
  <c r="C125"/>
  <c r="C116"/>
  <c r="C114"/>
  <c r="C110"/>
  <c r="C106"/>
  <c r="C99"/>
  <c r="C94"/>
  <c r="C88"/>
  <c r="C86"/>
  <c r="E123" l="1"/>
  <c r="C82"/>
  <c r="C70" s="1"/>
  <c r="C135"/>
  <c r="D34" l="1"/>
  <c r="C34"/>
  <c r="E19"/>
  <c r="F137" l="1"/>
  <c r="E137"/>
  <c r="F136"/>
  <c r="E136" l="1"/>
  <c r="F90"/>
  <c r="F91"/>
  <c r="F92"/>
  <c r="F93"/>
  <c r="F96"/>
  <c r="F97"/>
  <c r="F98"/>
  <c r="F99"/>
  <c r="F100"/>
  <c r="F101"/>
  <c r="F102"/>
  <c r="F103"/>
  <c r="F104"/>
  <c r="F106"/>
  <c r="F107"/>
  <c r="F108"/>
  <c r="F109"/>
  <c r="F110"/>
  <c r="F111"/>
  <c r="F112"/>
  <c r="F113"/>
  <c r="F114"/>
  <c r="F115"/>
  <c r="F116"/>
  <c r="F117"/>
  <c r="F118"/>
  <c r="F119"/>
  <c r="F121"/>
  <c r="F125"/>
  <c r="F126"/>
  <c r="F127"/>
  <c r="F128"/>
  <c r="F129"/>
  <c r="F130"/>
  <c r="F131"/>
  <c r="F132"/>
  <c r="F134"/>
  <c r="F138"/>
  <c r="F139"/>
  <c r="E83"/>
  <c r="E84"/>
  <c r="E85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6"/>
  <c r="E107"/>
  <c r="E108"/>
  <c r="E109"/>
  <c r="E110"/>
  <c r="E111"/>
  <c r="E112"/>
  <c r="E113"/>
  <c r="E114"/>
  <c r="E115"/>
  <c r="E116"/>
  <c r="E117"/>
  <c r="E118"/>
  <c r="E119"/>
  <c r="E121"/>
  <c r="E125"/>
  <c r="E126"/>
  <c r="E127"/>
  <c r="E128"/>
  <c r="E129"/>
  <c r="E130"/>
  <c r="E131"/>
  <c r="E132"/>
  <c r="E134"/>
  <c r="E138"/>
  <c r="E139"/>
  <c r="F94"/>
  <c r="F88"/>
  <c r="F87"/>
  <c r="F85"/>
  <c r="F84"/>
  <c r="F95" l="1"/>
  <c r="F89"/>
  <c r="G83"/>
  <c r="E135"/>
  <c r="F83" l="1"/>
  <c r="F82"/>
  <c r="F133"/>
  <c r="E82"/>
  <c r="E133"/>
  <c r="F70"/>
  <c r="E70"/>
  <c r="F62" l="1"/>
  <c r="F54"/>
  <c r="F22" l="1"/>
  <c r="F23"/>
  <c r="F24"/>
  <c r="F25"/>
  <c r="F26"/>
  <c r="F27"/>
  <c r="F29"/>
  <c r="F30"/>
  <c r="F31"/>
  <c r="F32"/>
  <c r="F33"/>
  <c r="F35"/>
  <c r="F19"/>
  <c r="E22"/>
  <c r="E23"/>
  <c r="E24"/>
  <c r="E25"/>
  <c r="E26"/>
  <c r="E27"/>
  <c r="E29"/>
  <c r="E30"/>
  <c r="E31"/>
  <c r="E32"/>
  <c r="E33"/>
  <c r="E35"/>
  <c r="E20"/>
  <c r="E34" l="1"/>
  <c r="F20"/>
  <c r="F34"/>
  <c r="F28"/>
  <c r="E28"/>
</calcChain>
</file>

<file path=xl/sharedStrings.xml><?xml version="1.0" encoding="utf-8"?>
<sst xmlns="http://schemas.openxmlformats.org/spreadsheetml/2006/main" count="218" uniqueCount="162">
  <si>
    <t>Số TT</t>
  </si>
  <si>
    <t>Nội dung</t>
  </si>
  <si>
    <t>I</t>
  </si>
  <si>
    <t>Tổng số thu, chi, nộp ngân sách phí, lệ phí</t>
  </si>
  <si>
    <t>Số thu phí, lệ phí</t>
  </si>
  <si>
    <t>1.1</t>
  </si>
  <si>
    <t>Lệ phí</t>
  </si>
  <si>
    <t>Lệ phí A</t>
  </si>
  <si>
    <t>Lệ phí B</t>
  </si>
  <si>
    <t>1.2</t>
  </si>
  <si>
    <t>Phí</t>
  </si>
  <si>
    <t>Phí A</t>
  </si>
  <si>
    <t>Phí B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</si>
  <si>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</si>
  <si>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</si>
  <si>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</si>
  <si>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</si>
  <si>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</si>
  <si>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</si>
  <si>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</si>
  <si>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</si>
  <si>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</si>
  <si>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</si>
  <si>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</si>
  <si>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</si>
  <si>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</si>
  <si>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</si>
  <si>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</si>
  <si>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</si>
  <si>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</si>
  <si>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</si>
  <si>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</si>
  <si>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</si>
  <si>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</si>
  <si>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2.3</t>
  </si>
  <si>
    <t>Chi sự nghiệp giáo dục, đào tạo, dạy nghề</t>
  </si>
  <si>
    <t>Chi sự nghiệp y tế, dân số và gia đình</t>
  </si>
  <si>
    <t>4.1</t>
  </si>
  <si>
    <t>4.2</t>
  </si>
  <si>
    <t>Chi bảo đảm xã hội</t>
  </si>
  <si>
    <t>5.1</t>
  </si>
  <si>
    <t>5.2</t>
  </si>
  <si>
    <t>Chi hoạt động kinh tế</t>
  </si>
  <si>
    <t>6.1</t>
  </si>
  <si>
    <t>6.2</t>
  </si>
  <si>
    <t>Chi sự nghiệp bảo vệ môi trường</t>
  </si>
  <si>
    <t>7.1</t>
  </si>
  <si>
    <t>7.2</t>
  </si>
  <si>
    <t>Chi sự nghiệp văn hóa thông tin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</si>
  <si>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</si>
  <si>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</si>
  <si>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</si>
  <si>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</si>
  <si>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</si>
  <si>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</si>
  <si>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</si>
  <si>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</si>
  <si>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</si>
  <si>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</si>
  <si>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</si>
  <si>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</si>
  <si>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Biểu số 3 - Ban hành kèm theo Thông tư số 61/2017/TT-BTC ngày 15 tháng 6 năm 2017 của Bộ Tài chính</t>
  </si>
  <si>
    <t>(Dùng cho đơn vị dự toán cấp trên và đơn vị dự toán sử dụng ngân sách nhà nước)</t>
  </si>
  <si>
    <t>ĐV tính: Triệu đồng</t>
  </si>
  <si>
    <t>Dự toán năm</t>
  </si>
  <si>
    <t>So sánh (%)</t>
  </si>
  <si>
    <t>Dự toán</t>
  </si>
  <si>
    <t>Cùng kỳ năm trước</t>
  </si>
  <si>
    <t>…………..</t>
  </si>
  <si>
    <t>Chi sự nghiệp…………..</t>
  </si>
  <si>
    <t>Thủ trưởng đơn vị</t>
  </si>
  <si>
    <t>1.3</t>
  </si>
  <si>
    <t xml:space="preserve"> Thu sự nghiệp</t>
  </si>
  <si>
    <t>1.31</t>
  </si>
  <si>
    <t>Thu học phí</t>
  </si>
  <si>
    <t>1.3.2</t>
  </si>
  <si>
    <t>Thu thỏa thuận</t>
  </si>
  <si>
    <t>1.3.3</t>
  </si>
  <si>
    <t>Thu hộ</t>
  </si>
  <si>
    <t>1.3.4</t>
  </si>
  <si>
    <t>Thu khác</t>
  </si>
  <si>
    <t xml:space="preserve">3.3 </t>
  </si>
  <si>
    <t xml:space="preserve"> Chi học phí</t>
  </si>
  <si>
    <t>3.4</t>
  </si>
  <si>
    <t>Chi sự nghiệp</t>
  </si>
  <si>
    <t>3.4.1</t>
  </si>
  <si>
    <t>Chi thỏa thuận</t>
  </si>
  <si>
    <t>3.4.2</t>
  </si>
  <si>
    <t>3.4.3</t>
  </si>
  <si>
    <t>Tiếng Anh phần mềm bổ trợ DynEd</t>
  </si>
  <si>
    <t>Nhịp điệu</t>
  </si>
  <si>
    <t>Học vẽ</t>
  </si>
  <si>
    <t>Tổ chức phục vụ bán trú</t>
  </si>
  <si>
    <t>Vệ sinh bán trú</t>
  </si>
  <si>
    <t>Thiết bị, vật dụng bán trú</t>
  </si>
  <si>
    <t>Công phục vụ sáng</t>
  </si>
  <si>
    <t>Ăn sáng</t>
  </si>
  <si>
    <t>Ăn trưa</t>
  </si>
  <si>
    <t>Nước uống</t>
  </si>
  <si>
    <t>Bảo hiểm tai nạn</t>
  </si>
  <si>
    <t>Học phẩm</t>
  </si>
  <si>
    <t>Chức vụ</t>
  </si>
  <si>
    <t>PC thêm giờ</t>
  </si>
  <si>
    <t>PC ưu  đãi nghề</t>
  </si>
  <si>
    <t>PC trách nhiệm</t>
  </si>
  <si>
    <t>Phụ cấp thâm niên nhà giáo</t>
  </si>
  <si>
    <t>Lương:</t>
  </si>
  <si>
    <t>Phụ cấp</t>
  </si>
  <si>
    <t>Các khoản đóng góp:</t>
  </si>
  <si>
    <t xml:space="preserve">Bảo hiểm xã hội </t>
  </si>
  <si>
    <t xml:space="preserve">Bảo hiểm y tế </t>
  </si>
  <si>
    <t xml:space="preserve">Kinh phí công đoàn </t>
  </si>
  <si>
    <t>Bảo hiểm thất nghiệp</t>
  </si>
  <si>
    <t>Các khoản thanh toán khác cho cá nhân:</t>
  </si>
  <si>
    <t>Chi chênh lệch thu nhập thực tế so với lương ngạch bậc, chức vụ</t>
  </si>
  <si>
    <t>Trợ cấp, phụ cấp khác</t>
  </si>
  <si>
    <t>Thanh toán Dịch vụ công cộng:</t>
  </si>
  <si>
    <t>Vật tư văn phòng :</t>
  </si>
  <si>
    <t>Văn phòng phẩm</t>
  </si>
  <si>
    <t>Mua sắm công cụ,dụng cụ văn phòng</t>
  </si>
  <si>
    <t>Vật tư văn phòng khác</t>
  </si>
  <si>
    <t>Thông tin,truyền tin,liên lạc:</t>
  </si>
  <si>
    <t>Cước phí điện thoại trong nước</t>
  </si>
  <si>
    <t>Khoán điện thoại</t>
  </si>
  <si>
    <t>Công tác phí:</t>
  </si>
  <si>
    <t>Khoán công tác phí</t>
  </si>
  <si>
    <t>Chi phí thuê mướn;</t>
  </si>
  <si>
    <t>Thuê đào tạo lại cán bộ</t>
  </si>
  <si>
    <t>Chi phí thuê mướn khác</t>
  </si>
  <si>
    <t>Chi phí nghiệp vụ CM của từng  ngành:</t>
  </si>
  <si>
    <t>Chi mua hàng hóa vật tư dùng cho CM…</t>
  </si>
  <si>
    <t>Chi khác:</t>
  </si>
  <si>
    <t>Chi các khoản phí và lệ phí</t>
  </si>
  <si>
    <t>Chi lập các quỹ của đơn vị</t>
  </si>
  <si>
    <t>Khác</t>
  </si>
  <si>
    <t>Sửa chữa thường xuyên TSCĐ phục vụ CT duy tu,bảo dưỡng các công trình CSHT:</t>
  </si>
  <si>
    <t>Chi hỗ trợ và giải quyết việc làm</t>
  </si>
  <si>
    <t>Đơn vị:  TRƯỜNG MẪU GIÁO SEN HỒNG</t>
  </si>
  <si>
    <t>Chương:  622 - 491</t>
  </si>
  <si>
    <t>Đào Thị Hồng Điệp</t>
  </si>
  <si>
    <t>Trần Thị Hương</t>
  </si>
  <si>
    <t xml:space="preserve">     Kế toán trưởng</t>
  </si>
  <si>
    <t>Phụ cấp đặc biệt khác của ngành</t>
  </si>
  <si>
    <t>ĐÁNH GIÁ THỰC HIỆN DỰ TOÁN THU- CHI NGÂN SÁCH QUÝ I NĂM 2018</t>
  </si>
  <si>
    <t>Ước thực hiện quý I</t>
  </si>
  <si>
    <t>Khuyến học</t>
  </si>
  <si>
    <t>Lương theo ngạch bậc</t>
  </si>
  <si>
    <t>Lương hợp đồng theo chế độ</t>
  </si>
  <si>
    <t>Tiền công</t>
  </si>
  <si>
    <t>Tiền công trả cho vị trí lao động thường xuyên theo hợp đồng: Hợp đồng 68</t>
  </si>
  <si>
    <t>Phim ảnh, ấn phẩm, truyền thông,…</t>
  </si>
  <si>
    <t>Các thiết bị công nghệ thông tin</t>
  </si>
  <si>
    <t>Chi khác (HĐ thực hiện nghiệp vụ chuyên môn)</t>
  </si>
  <si>
    <t>Tiền vệ sinh môi trường</t>
  </si>
  <si>
    <t>Tiền điện</t>
  </si>
  <si>
    <t>Tiền nước</t>
  </si>
  <si>
    <t>Tài sản và thiết bị chuyên dùng</t>
  </si>
  <si>
    <t>Sửa chữa các tài sản và công trình hạ tầng cơ sở khác</t>
  </si>
  <si>
    <t>Mua sắm tài sản phục vụ công tác chuyên môn</t>
  </si>
  <si>
    <t xml:space="preserve">Chi lập  quỹ phúc lợi </t>
  </si>
  <si>
    <t>Chi lập quỹ phát triển sự nghiệp</t>
  </si>
  <si>
    <t>Ngày 12 tháng  04 năm 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</si>
</sst>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5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VNI-Times"/>
    </font>
    <font>
      <sz val="12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Times New Roman"/>
      <family val="1"/>
    </font>
    <font>
      <b/>
      <sz val="12"/>
      <name val="Times New Roman"/>
      <family val="2"/>
    </font>
    <font>
      <b/>
      <u/>
      <sz val="12"/>
      <name val="Times New Roman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4" fillId="0" borderId="1" xfId="2" quotePrefix="1" applyFont="1" applyFill="1" applyBorder="1" applyAlignment="1">
      <alignment horizontal="center" vertical="center"/>
    </xf>
    <xf numFmtId="41" fontId="2" fillId="0" borderId="1" xfId="1" applyFont="1" applyFill="1" applyBorder="1" applyAlignment="1">
      <alignment vertical="center" wrapText="1"/>
    </xf>
    <xf numFmtId="41" fontId="2" fillId="0" borderId="1" xfId="1" quotePrefix="1" applyFont="1" applyFill="1" applyBorder="1" applyAlignment="1">
      <alignment vertical="center" wrapText="1"/>
    </xf>
    <xf numFmtId="0" fontId="5" fillId="0" borderId="1" xfId="2" quotePrefix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1" xfId="2" applyFont="1" applyFill="1" applyBorder="1" applyAlignment="1">
      <alignment vertical="center" wrapText="1"/>
    </xf>
    <xf numFmtId="0" fontId="4" fillId="0" borderId="0" xfId="0" applyFont="1" applyFill="1"/>
    <xf numFmtId="0" fontId="11" fillId="0" borderId="1" xfId="2" applyFont="1" applyFill="1" applyBorder="1" applyAlignment="1">
      <alignment vertical="center"/>
    </xf>
    <xf numFmtId="0" fontId="12" fillId="0" borderId="1" xfId="2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_QUI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3"/>
  <sheetViews>
    <sheetView tabSelected="1" topLeftCell="A157" workbookViewId="0">
      <selection activeCell="D171" sqref="D171"/>
    </sheetView>
  </sheetViews>
  <sheetFormatPr defaultRowHeight="15"/>
  <cols>
    <col min="1" max="1" width="9.140625" style="11"/>
    <col min="2" max="2" width="27.28515625" style="30" customWidth="1"/>
    <col min="3" max="3" width="11.42578125" style="11" customWidth="1"/>
    <col min="4" max="4" width="12.42578125" style="11" customWidth="1"/>
    <col min="5" max="5" width="13.140625" style="11" customWidth="1"/>
    <col min="6" max="6" width="14.7109375" style="11" customWidth="1"/>
    <col min="7" max="16384" width="9.140625" style="11"/>
  </cols>
  <sheetData>
    <row r="1" spans="1:6" ht="15.75">
      <c r="A1" s="34" t="s">
        <v>61</v>
      </c>
      <c r="B1" s="34"/>
      <c r="C1" s="34"/>
      <c r="D1" s="34"/>
      <c r="E1" s="34"/>
      <c r="F1" s="34"/>
    </row>
    <row r="2" spans="1:6" ht="15.75" customHeight="1">
      <c r="A2" s="36" t="s">
        <v>137</v>
      </c>
      <c r="B2" s="36"/>
      <c r="C2" s="36"/>
      <c r="D2" s="12"/>
      <c r="E2" s="12"/>
      <c r="F2" s="12"/>
    </row>
    <row r="3" spans="1:6" ht="15.75">
      <c r="A3" s="36" t="s">
        <v>138</v>
      </c>
      <c r="B3" s="36"/>
      <c r="C3" s="12"/>
      <c r="D3" s="12"/>
      <c r="E3" s="12"/>
      <c r="F3" s="12"/>
    </row>
    <row r="4" spans="1:6" ht="15.75">
      <c r="A4" s="37" t="s">
        <v>143</v>
      </c>
      <c r="B4" s="37"/>
      <c r="C4" s="37"/>
      <c r="D4" s="37"/>
      <c r="E4" s="37"/>
      <c r="F4" s="37"/>
    </row>
    <row r="5" spans="1:6" ht="15.75">
      <c r="A5" s="38" t="s">
        <v>62</v>
      </c>
      <c r="B5" s="38"/>
      <c r="C5" s="38"/>
      <c r="D5" s="38"/>
      <c r="E5" s="38"/>
      <c r="F5" s="38"/>
    </row>
    <row r="6" spans="1:6" ht="15.75">
      <c r="B6" s="13"/>
      <c r="C6" s="12"/>
      <c r="D6" s="12"/>
      <c r="E6" s="12"/>
      <c r="F6" s="14" t="s">
        <v>63</v>
      </c>
    </row>
    <row r="7" spans="1:6" ht="15.75">
      <c r="A7" s="39" t="s">
        <v>0</v>
      </c>
      <c r="B7" s="39" t="s">
        <v>1</v>
      </c>
      <c r="C7" s="39" t="s">
        <v>64</v>
      </c>
      <c r="D7" s="39" t="s">
        <v>144</v>
      </c>
      <c r="E7" s="39" t="s">
        <v>65</v>
      </c>
      <c r="F7" s="39"/>
    </row>
    <row r="8" spans="1:6" ht="31.5">
      <c r="A8" s="39"/>
      <c r="B8" s="39"/>
      <c r="C8" s="39"/>
      <c r="D8" s="39"/>
      <c r="E8" s="15" t="s">
        <v>66</v>
      </c>
      <c r="F8" s="15" t="s">
        <v>67</v>
      </c>
    </row>
    <row r="9" spans="1:6" ht="31.5">
      <c r="A9" s="16" t="s">
        <v>2</v>
      </c>
      <c r="B9" s="17" t="s">
        <v>3</v>
      </c>
      <c r="C9" s="18"/>
      <c r="D9" s="18"/>
      <c r="E9" s="16"/>
      <c r="F9" s="16"/>
    </row>
    <row r="10" spans="1:6" ht="15.75">
      <c r="A10" s="16">
        <v>1</v>
      </c>
      <c r="B10" s="17" t="s">
        <v>4</v>
      </c>
      <c r="C10" s="18"/>
      <c r="D10" s="18"/>
      <c r="E10" s="16"/>
      <c r="F10" s="16"/>
    </row>
    <row r="11" spans="1:6" ht="15.75">
      <c r="A11" s="16" t="s">
        <v>5</v>
      </c>
      <c r="B11" s="17" t="s">
        <v>6</v>
      </c>
      <c r="C11" s="18"/>
      <c r="D11" s="18"/>
      <c r="E11" s="16"/>
      <c r="F11" s="16"/>
    </row>
    <row r="12" spans="1:6" ht="15.75">
      <c r="A12" s="16"/>
      <c r="B12" s="17" t="s">
        <v>7</v>
      </c>
      <c r="C12" s="18"/>
      <c r="D12" s="18"/>
      <c r="E12" s="16"/>
      <c r="F12" s="16"/>
    </row>
    <row r="13" spans="1:6" ht="15.75">
      <c r="A13" s="16"/>
      <c r="B13" s="17" t="s">
        <v>8</v>
      </c>
      <c r="C13" s="18"/>
      <c r="D13" s="18"/>
      <c r="E13" s="16"/>
      <c r="F13" s="16"/>
    </row>
    <row r="14" spans="1:6" ht="15.75">
      <c r="A14" s="16"/>
      <c r="B14" s="17" t="s">
        <v>68</v>
      </c>
      <c r="C14" s="18"/>
      <c r="D14" s="18"/>
      <c r="E14" s="16"/>
      <c r="F14" s="16"/>
    </row>
    <row r="15" spans="1:6" ht="15.75">
      <c r="A15" s="16" t="s">
        <v>9</v>
      </c>
      <c r="B15" s="17" t="s">
        <v>10</v>
      </c>
      <c r="C15" s="18"/>
      <c r="D15" s="18"/>
      <c r="E15" s="16"/>
      <c r="F15" s="16"/>
    </row>
    <row r="16" spans="1:6" ht="15.75">
      <c r="A16" s="16"/>
      <c r="B16" s="17" t="s">
        <v>11</v>
      </c>
      <c r="C16" s="18"/>
      <c r="D16" s="18"/>
      <c r="E16" s="16"/>
      <c r="F16" s="16"/>
    </row>
    <row r="17" spans="1:7" ht="15.75">
      <c r="A17" s="16"/>
      <c r="B17" s="17" t="s">
        <v>12</v>
      </c>
      <c r="C17" s="18"/>
      <c r="D17" s="18"/>
      <c r="E17" s="16"/>
      <c r="F17" s="16"/>
    </row>
    <row r="18" spans="1:7" ht="15.75">
      <c r="A18" s="19" t="s">
        <v>71</v>
      </c>
      <c r="B18" s="17" t="s">
        <v>72</v>
      </c>
      <c r="C18" s="18"/>
      <c r="D18" s="18"/>
      <c r="E18" s="16"/>
      <c r="F18" s="16"/>
    </row>
    <row r="19" spans="1:7" ht="15.75">
      <c r="A19" s="19" t="s">
        <v>73</v>
      </c>
      <c r="B19" s="17" t="s">
        <v>74</v>
      </c>
      <c r="C19" s="20">
        <v>196</v>
      </c>
      <c r="D19" s="20">
        <v>61</v>
      </c>
      <c r="E19" s="21">
        <f>D19/C19</f>
        <v>0.31122448979591838</v>
      </c>
      <c r="F19" s="21">
        <f>D19/G19</f>
        <v>1.2708333333333333</v>
      </c>
      <c r="G19" s="11">
        <v>48</v>
      </c>
    </row>
    <row r="20" spans="1:7" ht="15.75">
      <c r="A20" s="19" t="s">
        <v>75</v>
      </c>
      <c r="B20" s="17" t="s">
        <v>76</v>
      </c>
      <c r="C20" s="20">
        <f>SUM(C21:C27)</f>
        <v>807</v>
      </c>
      <c r="D20" s="20">
        <f>SUM(D21:D27)</f>
        <v>322</v>
      </c>
      <c r="E20" s="21">
        <f t="shared" ref="E20:E35" si="0">D20/C20</f>
        <v>0.39900867410161089</v>
      </c>
      <c r="F20" s="21">
        <f t="shared" ref="F20:F35" si="1">D20/G20</f>
        <v>1.0627062706270627</v>
      </c>
      <c r="G20" s="11">
        <f>SUM(G21:G27)</f>
        <v>303</v>
      </c>
    </row>
    <row r="21" spans="1:7" s="12" customFormat="1" ht="33">
      <c r="A21" s="19"/>
      <c r="B21" s="2" t="s">
        <v>89</v>
      </c>
      <c r="C21" s="18">
        <v>80</v>
      </c>
      <c r="D21" s="18">
        <v>30</v>
      </c>
      <c r="E21" s="22">
        <f>D21/C21</f>
        <v>0.375</v>
      </c>
      <c r="F21" s="22">
        <f>D21/G21</f>
        <v>0.73170731707317072</v>
      </c>
      <c r="G21" s="12">
        <v>41</v>
      </c>
    </row>
    <row r="22" spans="1:7" s="12" customFormat="1" ht="16.5">
      <c r="A22" s="19"/>
      <c r="B22" s="2" t="s">
        <v>90</v>
      </c>
      <c r="C22" s="18">
        <v>70</v>
      </c>
      <c r="D22" s="18">
        <v>25</v>
      </c>
      <c r="E22" s="22">
        <f t="shared" si="0"/>
        <v>0.35714285714285715</v>
      </c>
      <c r="F22" s="22">
        <f t="shared" si="1"/>
        <v>0.83333333333333337</v>
      </c>
      <c r="G22" s="12">
        <v>30</v>
      </c>
    </row>
    <row r="23" spans="1:7" s="12" customFormat="1" ht="16.5">
      <c r="A23" s="19"/>
      <c r="B23" s="2" t="s">
        <v>91</v>
      </c>
      <c r="C23" s="18">
        <v>70</v>
      </c>
      <c r="D23" s="18">
        <v>25</v>
      </c>
      <c r="E23" s="22">
        <f t="shared" si="0"/>
        <v>0.35714285714285715</v>
      </c>
      <c r="F23" s="22">
        <f t="shared" si="1"/>
        <v>0.83333333333333337</v>
      </c>
      <c r="G23" s="12">
        <v>30</v>
      </c>
    </row>
    <row r="24" spans="1:7" s="12" customFormat="1" ht="16.5">
      <c r="A24" s="19"/>
      <c r="B24" s="2" t="s">
        <v>92</v>
      </c>
      <c r="C24" s="18">
        <v>400</v>
      </c>
      <c r="D24" s="18">
        <v>185</v>
      </c>
      <c r="E24" s="22">
        <f t="shared" si="0"/>
        <v>0.46250000000000002</v>
      </c>
      <c r="F24" s="22">
        <f t="shared" si="1"/>
        <v>1.4682539682539681</v>
      </c>
      <c r="G24" s="12">
        <v>126</v>
      </c>
    </row>
    <row r="25" spans="1:7" s="12" customFormat="1" ht="16.5">
      <c r="A25" s="19"/>
      <c r="B25" s="2" t="s">
        <v>93</v>
      </c>
      <c r="C25" s="18">
        <v>31</v>
      </c>
      <c r="D25" s="18">
        <v>9</v>
      </c>
      <c r="E25" s="22">
        <f t="shared" si="0"/>
        <v>0.29032258064516131</v>
      </c>
      <c r="F25" s="22">
        <f t="shared" si="1"/>
        <v>1.2857142857142858</v>
      </c>
      <c r="G25" s="12">
        <v>7</v>
      </c>
    </row>
    <row r="26" spans="1:7" s="12" customFormat="1" ht="16.5">
      <c r="A26" s="19"/>
      <c r="B26" s="2" t="s">
        <v>94</v>
      </c>
      <c r="C26" s="18">
        <v>35</v>
      </c>
      <c r="D26" s="18">
        <v>1</v>
      </c>
      <c r="E26" s="22">
        <f t="shared" si="0"/>
        <v>2.8571428571428571E-2</v>
      </c>
      <c r="F26" s="22">
        <f t="shared" si="1"/>
        <v>0.14285714285714285</v>
      </c>
      <c r="G26" s="12">
        <v>7</v>
      </c>
    </row>
    <row r="27" spans="1:7" s="12" customFormat="1" ht="16.5">
      <c r="A27" s="19"/>
      <c r="B27" s="2" t="s">
        <v>95</v>
      </c>
      <c r="C27" s="18">
        <v>121</v>
      </c>
      <c r="D27" s="18">
        <v>47</v>
      </c>
      <c r="E27" s="22">
        <f t="shared" si="0"/>
        <v>0.38842975206611569</v>
      </c>
      <c r="F27" s="22">
        <f t="shared" si="1"/>
        <v>0.75806451612903225</v>
      </c>
      <c r="G27" s="12">
        <v>62</v>
      </c>
    </row>
    <row r="28" spans="1:7" ht="15.75">
      <c r="A28" s="19" t="s">
        <v>77</v>
      </c>
      <c r="B28" s="17" t="s">
        <v>78</v>
      </c>
      <c r="C28" s="20">
        <f>SUM(C29:C33)</f>
        <v>1286</v>
      </c>
      <c r="D28" s="20">
        <f>SUM(D29:D33)</f>
        <v>351</v>
      </c>
      <c r="E28" s="21">
        <f t="shared" si="0"/>
        <v>0.27293934681181958</v>
      </c>
      <c r="F28" s="21">
        <f t="shared" si="1"/>
        <v>1.1003134796238245</v>
      </c>
      <c r="G28" s="11">
        <f>SUM(G29:G33)</f>
        <v>319</v>
      </c>
    </row>
    <row r="29" spans="1:7" s="12" customFormat="1" ht="16.5">
      <c r="A29" s="19"/>
      <c r="B29" s="2" t="s">
        <v>96</v>
      </c>
      <c r="C29" s="18">
        <v>257</v>
      </c>
      <c r="D29" s="18">
        <v>72</v>
      </c>
      <c r="E29" s="22">
        <f t="shared" si="0"/>
        <v>0.28015564202334631</v>
      </c>
      <c r="F29" s="22">
        <f t="shared" si="1"/>
        <v>1.0434782608695652</v>
      </c>
      <c r="G29" s="12">
        <v>69</v>
      </c>
    </row>
    <row r="30" spans="1:7" s="12" customFormat="1" ht="16.5">
      <c r="A30" s="19"/>
      <c r="B30" s="2" t="s">
        <v>97</v>
      </c>
      <c r="C30" s="18">
        <v>964</v>
      </c>
      <c r="D30" s="18">
        <v>270</v>
      </c>
      <c r="E30" s="22">
        <f t="shared" si="0"/>
        <v>0.28008298755186722</v>
      </c>
      <c r="F30" s="22">
        <f t="shared" si="1"/>
        <v>1.1203319502074689</v>
      </c>
      <c r="G30" s="12">
        <v>241</v>
      </c>
    </row>
    <row r="31" spans="1:7" s="12" customFormat="1" ht="16.5">
      <c r="A31" s="19"/>
      <c r="B31" s="2" t="s">
        <v>98</v>
      </c>
      <c r="C31" s="18">
        <v>23</v>
      </c>
      <c r="D31" s="18">
        <v>8</v>
      </c>
      <c r="E31" s="22">
        <f t="shared" si="0"/>
        <v>0.34782608695652173</v>
      </c>
      <c r="F31" s="22">
        <f t="shared" si="1"/>
        <v>0.88888888888888884</v>
      </c>
      <c r="G31" s="12">
        <v>9</v>
      </c>
    </row>
    <row r="32" spans="1:7" s="12" customFormat="1" ht="16.5">
      <c r="A32" s="19"/>
      <c r="B32" s="2" t="s">
        <v>99</v>
      </c>
      <c r="C32" s="18">
        <v>9</v>
      </c>
      <c r="D32" s="18">
        <v>0</v>
      </c>
      <c r="E32" s="22">
        <f t="shared" si="0"/>
        <v>0</v>
      </c>
      <c r="F32" s="22" t="e">
        <f t="shared" si="1"/>
        <v>#DIV/0!</v>
      </c>
      <c r="G32" s="12">
        <v>0</v>
      </c>
    </row>
    <row r="33" spans="1:7" s="12" customFormat="1" ht="16.5">
      <c r="A33" s="19"/>
      <c r="B33" s="3" t="s">
        <v>100</v>
      </c>
      <c r="C33" s="18">
        <v>33</v>
      </c>
      <c r="D33" s="18">
        <v>1</v>
      </c>
      <c r="E33" s="22">
        <f t="shared" si="0"/>
        <v>3.0303030303030304E-2</v>
      </c>
      <c r="F33" s="22" t="e">
        <f t="shared" si="1"/>
        <v>#DIV/0!</v>
      </c>
      <c r="G33" s="12">
        <v>0</v>
      </c>
    </row>
    <row r="34" spans="1:7" ht="15.75">
      <c r="A34" s="19" t="s">
        <v>79</v>
      </c>
      <c r="B34" s="17" t="s">
        <v>80</v>
      </c>
      <c r="C34" s="20">
        <f>C35</f>
        <v>21</v>
      </c>
      <c r="D34" s="20">
        <f>D35</f>
        <v>26</v>
      </c>
      <c r="E34" s="21">
        <f t="shared" si="0"/>
        <v>1.2380952380952381</v>
      </c>
      <c r="F34" s="21" t="e">
        <f t="shared" si="1"/>
        <v>#DIV/0!</v>
      </c>
      <c r="G34" s="11">
        <v>0</v>
      </c>
    </row>
    <row r="35" spans="1:7" s="12" customFormat="1" ht="15.75">
      <c r="A35" s="19"/>
      <c r="B35" s="17" t="s">
        <v>145</v>
      </c>
      <c r="C35" s="18">
        <v>21</v>
      </c>
      <c r="D35" s="18">
        <v>26</v>
      </c>
      <c r="E35" s="22">
        <f t="shared" si="0"/>
        <v>1.2380952380952381</v>
      </c>
      <c r="F35" s="22" t="e">
        <f t="shared" si="1"/>
        <v>#DIV/0!</v>
      </c>
      <c r="G35" s="12">
        <v>0</v>
      </c>
    </row>
    <row r="36" spans="1:7" ht="31.5">
      <c r="A36" s="16">
        <v>2</v>
      </c>
      <c r="B36" s="17" t="s">
        <v>13</v>
      </c>
      <c r="C36" s="18"/>
      <c r="D36" s="18"/>
      <c r="E36" s="16"/>
      <c r="F36" s="16"/>
    </row>
    <row r="37" spans="1:7" ht="15.75">
      <c r="A37" s="16" t="s">
        <v>14</v>
      </c>
      <c r="B37" s="17" t="s">
        <v>69</v>
      </c>
      <c r="C37" s="18"/>
      <c r="D37" s="18"/>
      <c r="E37" s="16"/>
      <c r="F37" s="16"/>
    </row>
    <row r="38" spans="1:7" ht="31.5">
      <c r="A38" s="16" t="s">
        <v>15</v>
      </c>
      <c r="B38" s="17" t="s">
        <v>16</v>
      </c>
      <c r="C38" s="18"/>
      <c r="D38" s="18"/>
      <c r="E38" s="16"/>
      <c r="F38" s="16"/>
    </row>
    <row r="39" spans="1:7" ht="31.5">
      <c r="A39" s="16" t="s">
        <v>17</v>
      </c>
      <c r="B39" s="17" t="s">
        <v>18</v>
      </c>
      <c r="C39" s="18"/>
      <c r="D39" s="18"/>
      <c r="E39" s="16"/>
      <c r="F39" s="16"/>
    </row>
    <row r="40" spans="1:7" ht="15.75">
      <c r="A40" s="16" t="s">
        <v>19</v>
      </c>
      <c r="B40" s="17" t="s">
        <v>20</v>
      </c>
      <c r="C40" s="18"/>
      <c r="D40" s="18"/>
      <c r="E40" s="16"/>
      <c r="F40" s="16"/>
    </row>
    <row r="41" spans="1:7" ht="31.5">
      <c r="A41" s="16" t="s">
        <v>15</v>
      </c>
      <c r="B41" s="17" t="s">
        <v>21</v>
      </c>
      <c r="C41" s="18"/>
      <c r="D41" s="18"/>
      <c r="E41" s="16"/>
      <c r="F41" s="16"/>
    </row>
    <row r="42" spans="1:7" ht="31.5">
      <c r="A42" s="16" t="s">
        <v>17</v>
      </c>
      <c r="B42" s="17" t="s">
        <v>22</v>
      </c>
      <c r="C42" s="18"/>
      <c r="D42" s="18"/>
      <c r="E42" s="16"/>
      <c r="F42" s="16"/>
    </row>
    <row r="43" spans="1:7" ht="15.75">
      <c r="A43" s="16">
        <v>3</v>
      </c>
      <c r="B43" s="17" t="s">
        <v>23</v>
      </c>
      <c r="C43" s="18"/>
      <c r="D43" s="18"/>
      <c r="E43" s="16"/>
      <c r="F43" s="16"/>
    </row>
    <row r="44" spans="1:7" ht="15.75">
      <c r="A44" s="16" t="s">
        <v>24</v>
      </c>
      <c r="B44" s="17" t="s">
        <v>6</v>
      </c>
      <c r="C44" s="18"/>
      <c r="D44" s="18"/>
      <c r="E44" s="16"/>
      <c r="F44" s="16"/>
    </row>
    <row r="45" spans="1:7" ht="15.75">
      <c r="A45" s="16"/>
      <c r="B45" s="17" t="s">
        <v>7</v>
      </c>
      <c r="C45" s="18"/>
      <c r="D45" s="18"/>
      <c r="E45" s="16"/>
      <c r="F45" s="16"/>
    </row>
    <row r="46" spans="1:7" ht="15.75">
      <c r="A46" s="16"/>
      <c r="B46" s="17" t="s">
        <v>8</v>
      </c>
      <c r="C46" s="18"/>
      <c r="D46" s="18"/>
      <c r="E46" s="16"/>
      <c r="F46" s="16"/>
    </row>
    <row r="47" spans="1:7" ht="15.75">
      <c r="A47" s="16"/>
      <c r="B47" s="17" t="s">
        <v>68</v>
      </c>
      <c r="C47" s="18"/>
      <c r="D47" s="18"/>
      <c r="E47" s="16"/>
      <c r="F47" s="16"/>
    </row>
    <row r="48" spans="1:7" ht="15.75">
      <c r="A48" s="16" t="s">
        <v>25</v>
      </c>
      <c r="B48" s="17" t="s">
        <v>10</v>
      </c>
      <c r="C48" s="18"/>
      <c r="D48" s="18"/>
      <c r="E48" s="16"/>
      <c r="F48" s="16"/>
    </row>
    <row r="49" spans="1:11" ht="15.75">
      <c r="A49" s="16"/>
      <c r="B49" s="17" t="s">
        <v>11</v>
      </c>
      <c r="C49" s="18"/>
      <c r="D49" s="18"/>
      <c r="E49" s="16"/>
      <c r="F49" s="16"/>
    </row>
    <row r="50" spans="1:11" ht="15.75">
      <c r="A50" s="16"/>
      <c r="B50" s="17" t="s">
        <v>12</v>
      </c>
      <c r="C50" s="18"/>
      <c r="D50" s="18"/>
      <c r="E50" s="16"/>
      <c r="F50" s="16"/>
    </row>
    <row r="51" spans="1:11" ht="15.75">
      <c r="A51" s="16"/>
      <c r="B51" s="17" t="s">
        <v>68</v>
      </c>
      <c r="C51" s="18"/>
      <c r="D51" s="18"/>
      <c r="E51" s="16"/>
      <c r="F51" s="16"/>
    </row>
    <row r="52" spans="1:11" ht="15.75">
      <c r="A52" s="19" t="s">
        <v>81</v>
      </c>
      <c r="B52" s="17" t="s">
        <v>82</v>
      </c>
      <c r="C52" s="20">
        <v>196</v>
      </c>
      <c r="D52" s="20">
        <v>22</v>
      </c>
      <c r="E52" s="21">
        <f>D52/C52</f>
        <v>0.11224489795918367</v>
      </c>
      <c r="F52" s="21">
        <f>D52/G52</f>
        <v>0.61111111111111116</v>
      </c>
      <c r="G52" s="11">
        <v>36</v>
      </c>
    </row>
    <row r="53" spans="1:11" ht="15.75">
      <c r="A53" s="19" t="s">
        <v>83</v>
      </c>
      <c r="B53" s="17" t="s">
        <v>84</v>
      </c>
      <c r="D53" s="18"/>
      <c r="E53" s="21"/>
      <c r="F53" s="21"/>
    </row>
    <row r="54" spans="1:11" ht="15.75">
      <c r="A54" s="19" t="s">
        <v>85</v>
      </c>
      <c r="B54" s="17" t="s">
        <v>86</v>
      </c>
      <c r="C54" s="20">
        <f>SUM(C55:C61)</f>
        <v>807</v>
      </c>
      <c r="D54" s="20">
        <f>SUM(D55:D61)</f>
        <v>314</v>
      </c>
      <c r="E54" s="21">
        <f>D54/C54</f>
        <v>0.38909541511771994</v>
      </c>
      <c r="F54" s="21">
        <f>D54/G54</f>
        <v>1.2610441767068272</v>
      </c>
      <c r="G54" s="11">
        <f>SUM(G55:G61)</f>
        <v>249</v>
      </c>
    </row>
    <row r="55" spans="1:11" s="12" customFormat="1" ht="33">
      <c r="A55" s="19"/>
      <c r="B55" s="2" t="s">
        <v>89</v>
      </c>
      <c r="C55" s="18">
        <v>80</v>
      </c>
      <c r="D55" s="18">
        <v>22</v>
      </c>
      <c r="E55" s="22">
        <f>D55/C55</f>
        <v>0.27500000000000002</v>
      </c>
      <c r="F55" s="22">
        <f>D55/G55</f>
        <v>0.73333333333333328</v>
      </c>
      <c r="G55" s="12">
        <v>30</v>
      </c>
    </row>
    <row r="56" spans="1:11" s="12" customFormat="1" ht="16.5">
      <c r="A56" s="19"/>
      <c r="B56" s="2" t="s">
        <v>90</v>
      </c>
      <c r="C56" s="18">
        <v>70</v>
      </c>
      <c r="D56" s="18">
        <v>22</v>
      </c>
      <c r="E56" s="22">
        <f t="shared" ref="E56:E69" si="2">D56/C56</f>
        <v>0.31428571428571428</v>
      </c>
      <c r="F56" s="22">
        <f t="shared" ref="F56:F69" si="3">D56/G56</f>
        <v>0.81481481481481477</v>
      </c>
      <c r="G56" s="12">
        <v>27</v>
      </c>
    </row>
    <row r="57" spans="1:11" s="12" customFormat="1" ht="16.5">
      <c r="A57" s="19"/>
      <c r="B57" s="2" t="s">
        <v>91</v>
      </c>
      <c r="C57" s="18">
        <v>70</v>
      </c>
      <c r="D57" s="18">
        <v>22</v>
      </c>
      <c r="E57" s="22">
        <f t="shared" si="2"/>
        <v>0.31428571428571428</v>
      </c>
      <c r="F57" s="22">
        <f t="shared" si="3"/>
        <v>0.81481481481481477</v>
      </c>
      <c r="G57" s="12">
        <v>27</v>
      </c>
    </row>
    <row r="58" spans="1:11" s="12" customFormat="1" ht="16.5">
      <c r="A58" s="19"/>
      <c r="B58" s="2" t="s">
        <v>92</v>
      </c>
      <c r="C58" s="18">
        <v>400</v>
      </c>
      <c r="D58" s="18">
        <v>212</v>
      </c>
      <c r="E58" s="22">
        <f t="shared" si="2"/>
        <v>0.53</v>
      </c>
      <c r="F58" s="22">
        <f t="shared" si="3"/>
        <v>1.8275862068965518</v>
      </c>
      <c r="G58" s="12">
        <v>116</v>
      </c>
    </row>
    <row r="59" spans="1:11" s="12" customFormat="1" ht="16.5">
      <c r="A59" s="19"/>
      <c r="B59" s="2" t="s">
        <v>93</v>
      </c>
      <c r="C59" s="18">
        <v>31</v>
      </c>
      <c r="D59" s="18">
        <v>8</v>
      </c>
      <c r="E59" s="22">
        <f t="shared" si="2"/>
        <v>0.25806451612903225</v>
      </c>
      <c r="F59" s="22">
        <f t="shared" si="3"/>
        <v>1.6</v>
      </c>
      <c r="G59" s="12">
        <v>5</v>
      </c>
    </row>
    <row r="60" spans="1:11" s="12" customFormat="1" ht="16.5">
      <c r="A60" s="19"/>
      <c r="B60" s="2" t="s">
        <v>94</v>
      </c>
      <c r="C60" s="18">
        <v>35</v>
      </c>
      <c r="D60" s="18">
        <v>0</v>
      </c>
      <c r="E60" s="22">
        <f t="shared" si="2"/>
        <v>0</v>
      </c>
      <c r="F60" s="22">
        <f t="shared" si="3"/>
        <v>0</v>
      </c>
      <c r="G60" s="12">
        <v>14</v>
      </c>
    </row>
    <row r="61" spans="1:11" s="12" customFormat="1" ht="16.5">
      <c r="A61" s="19"/>
      <c r="B61" s="2" t="s">
        <v>95</v>
      </c>
      <c r="C61" s="18">
        <v>121</v>
      </c>
      <c r="D61" s="18">
        <v>28</v>
      </c>
      <c r="E61" s="22">
        <f t="shared" si="2"/>
        <v>0.23140495867768596</v>
      </c>
      <c r="F61" s="22">
        <f t="shared" si="3"/>
        <v>0.93333333333333335</v>
      </c>
      <c r="G61" s="12">
        <v>30</v>
      </c>
    </row>
    <row r="62" spans="1:11" s="12" customFormat="1" ht="15.75">
      <c r="A62" s="19" t="s">
        <v>87</v>
      </c>
      <c r="B62" s="17" t="s">
        <v>78</v>
      </c>
      <c r="C62" s="20">
        <f>SUM(C63:C67)</f>
        <v>1286</v>
      </c>
      <c r="D62" s="20">
        <f>SUM(D63:D67)</f>
        <v>177</v>
      </c>
      <c r="E62" s="21">
        <f t="shared" si="2"/>
        <v>0.13763608087091758</v>
      </c>
      <c r="F62" s="21">
        <f t="shared" si="3"/>
        <v>0.58803986710963452</v>
      </c>
      <c r="G62" s="11">
        <f>SUM(G63:G67)</f>
        <v>301</v>
      </c>
      <c r="K62" s="11"/>
    </row>
    <row r="63" spans="1:11" s="12" customFormat="1" ht="16.5">
      <c r="A63" s="19"/>
      <c r="B63" s="2" t="s">
        <v>96</v>
      </c>
      <c r="C63" s="18">
        <v>257</v>
      </c>
      <c r="D63" s="18">
        <v>40</v>
      </c>
      <c r="E63" s="22">
        <f t="shared" si="2"/>
        <v>0.1556420233463035</v>
      </c>
      <c r="F63" s="22">
        <f t="shared" si="3"/>
        <v>0.5714285714285714</v>
      </c>
      <c r="G63" s="12">
        <v>70</v>
      </c>
    </row>
    <row r="64" spans="1:11" s="12" customFormat="1" ht="16.5">
      <c r="A64" s="19"/>
      <c r="B64" s="2" t="s">
        <v>97</v>
      </c>
      <c r="C64" s="18">
        <v>964</v>
      </c>
      <c r="D64" s="18">
        <v>137</v>
      </c>
      <c r="E64" s="22">
        <f t="shared" si="2"/>
        <v>0.1421161825726141</v>
      </c>
      <c r="F64" s="22">
        <f t="shared" si="3"/>
        <v>0.60087719298245612</v>
      </c>
      <c r="G64" s="12">
        <v>228</v>
      </c>
    </row>
    <row r="65" spans="1:11" s="12" customFormat="1" ht="16.5">
      <c r="A65" s="19"/>
      <c r="B65" s="2" t="s">
        <v>98</v>
      </c>
      <c r="C65" s="18">
        <v>23</v>
      </c>
      <c r="D65" s="18">
        <v>0</v>
      </c>
      <c r="E65" s="22">
        <f t="shared" si="2"/>
        <v>0</v>
      </c>
      <c r="F65" s="22" t="e">
        <f t="shared" si="3"/>
        <v>#DIV/0!</v>
      </c>
      <c r="G65" s="12">
        <v>0</v>
      </c>
    </row>
    <row r="66" spans="1:11" s="12" customFormat="1" ht="16.5">
      <c r="A66" s="19"/>
      <c r="B66" s="2" t="s">
        <v>99</v>
      </c>
      <c r="C66" s="18">
        <v>9</v>
      </c>
      <c r="D66" s="18">
        <v>0</v>
      </c>
      <c r="E66" s="22">
        <f t="shared" si="2"/>
        <v>0</v>
      </c>
      <c r="F66" s="22" t="e">
        <f t="shared" si="3"/>
        <v>#DIV/0!</v>
      </c>
      <c r="G66" s="12">
        <v>0</v>
      </c>
    </row>
    <row r="67" spans="1:11" s="12" customFormat="1" ht="16.5">
      <c r="A67" s="19"/>
      <c r="B67" s="3" t="s">
        <v>100</v>
      </c>
      <c r="C67" s="18">
        <v>33</v>
      </c>
      <c r="D67" s="18">
        <v>0</v>
      </c>
      <c r="E67" s="22">
        <f t="shared" si="2"/>
        <v>0</v>
      </c>
      <c r="F67" s="22">
        <f t="shared" si="3"/>
        <v>0</v>
      </c>
      <c r="G67" s="12">
        <v>3</v>
      </c>
    </row>
    <row r="68" spans="1:11" s="12" customFormat="1" ht="15.75">
      <c r="A68" s="19" t="s">
        <v>88</v>
      </c>
      <c r="B68" s="17" t="s">
        <v>80</v>
      </c>
      <c r="C68" s="20">
        <f>C69</f>
        <v>21</v>
      </c>
      <c r="D68" s="20">
        <v>0</v>
      </c>
      <c r="E68" s="22">
        <f t="shared" si="2"/>
        <v>0</v>
      </c>
      <c r="F68" s="22" t="e">
        <f t="shared" si="3"/>
        <v>#DIV/0!</v>
      </c>
      <c r="G68" s="11">
        <v>0</v>
      </c>
      <c r="K68" s="11"/>
    </row>
    <row r="69" spans="1:11" s="12" customFormat="1" ht="15.75">
      <c r="A69" s="19"/>
      <c r="B69" s="17" t="s">
        <v>145</v>
      </c>
      <c r="C69" s="18">
        <v>21</v>
      </c>
      <c r="D69" s="18">
        <v>0</v>
      </c>
      <c r="E69" s="22">
        <f t="shared" si="2"/>
        <v>0</v>
      </c>
      <c r="F69" s="22" t="e">
        <f t="shared" si="3"/>
        <v>#DIV/0!</v>
      </c>
      <c r="G69" s="12">
        <v>0</v>
      </c>
    </row>
    <row r="70" spans="1:11" ht="31.5">
      <c r="A70" s="16" t="s">
        <v>26</v>
      </c>
      <c r="B70" s="17" t="s">
        <v>27</v>
      </c>
      <c r="C70" s="20">
        <f>C82+C135</f>
        <v>2821</v>
      </c>
      <c r="D70" s="20">
        <f>D82+D135</f>
        <v>529.9</v>
      </c>
      <c r="E70" s="21">
        <f>D70/C70</f>
        <v>0.18784119106699751</v>
      </c>
      <c r="F70" s="21">
        <f>D70/G70</f>
        <v>0.90705237932214988</v>
      </c>
      <c r="G70" s="11">
        <f>G82+G135</f>
        <v>584.20000000000005</v>
      </c>
    </row>
    <row r="71" spans="1:11" ht="15.75">
      <c r="A71" s="16">
        <v>1</v>
      </c>
      <c r="B71" s="17" t="s">
        <v>20</v>
      </c>
      <c r="C71" s="18"/>
      <c r="D71" s="18"/>
      <c r="E71" s="16"/>
      <c r="F71" s="16"/>
    </row>
    <row r="72" spans="1:11" ht="31.5">
      <c r="A72" s="16" t="s">
        <v>5</v>
      </c>
      <c r="B72" s="17" t="s">
        <v>21</v>
      </c>
      <c r="C72" s="18"/>
      <c r="D72" s="18"/>
      <c r="E72" s="16"/>
      <c r="F72" s="16"/>
    </row>
    <row r="73" spans="1:11" ht="31.5">
      <c r="A73" s="16" t="s">
        <v>9</v>
      </c>
      <c r="B73" s="17" t="s">
        <v>22</v>
      </c>
      <c r="C73" s="18"/>
      <c r="D73" s="18"/>
      <c r="E73" s="16"/>
      <c r="F73" s="16"/>
    </row>
    <row r="74" spans="1:11" ht="15.75">
      <c r="A74" s="16">
        <v>2</v>
      </c>
      <c r="B74" s="17" t="s">
        <v>28</v>
      </c>
      <c r="C74" s="18"/>
      <c r="D74" s="18"/>
      <c r="E74" s="16"/>
      <c r="F74" s="16"/>
    </row>
    <row r="75" spans="1:11" ht="31.5">
      <c r="A75" s="16" t="s">
        <v>14</v>
      </c>
      <c r="B75" s="17" t="s">
        <v>29</v>
      </c>
      <c r="C75" s="18"/>
      <c r="D75" s="18"/>
      <c r="E75" s="16"/>
      <c r="F75" s="16"/>
    </row>
    <row r="76" spans="1:11" ht="31.5">
      <c r="A76" s="16"/>
      <c r="B76" s="23" t="s">
        <v>30</v>
      </c>
      <c r="C76" s="18"/>
      <c r="D76" s="18"/>
      <c r="E76" s="16"/>
      <c r="F76" s="16"/>
    </row>
    <row r="77" spans="1:11" ht="31.5">
      <c r="A77" s="16"/>
      <c r="B77" s="23" t="s">
        <v>31</v>
      </c>
      <c r="C77" s="18"/>
      <c r="D77" s="18"/>
      <c r="E77" s="16"/>
      <c r="F77" s="16"/>
    </row>
    <row r="78" spans="1:11" ht="31.5">
      <c r="A78" s="16"/>
      <c r="B78" s="23" t="s">
        <v>32</v>
      </c>
      <c r="C78" s="18"/>
      <c r="D78" s="18"/>
      <c r="E78" s="16"/>
      <c r="F78" s="16"/>
    </row>
    <row r="79" spans="1:11" ht="31.5">
      <c r="A79" s="16" t="s">
        <v>19</v>
      </c>
      <c r="B79" s="17" t="s">
        <v>33</v>
      </c>
      <c r="C79" s="18"/>
      <c r="D79" s="18"/>
      <c r="E79" s="16"/>
      <c r="F79" s="16"/>
    </row>
    <row r="80" spans="1:11" ht="31.5">
      <c r="A80" s="16" t="s">
        <v>34</v>
      </c>
      <c r="B80" s="17" t="s">
        <v>18</v>
      </c>
      <c r="C80" s="18"/>
      <c r="D80" s="18"/>
      <c r="E80" s="16"/>
      <c r="F80" s="16"/>
    </row>
    <row r="81" spans="1:9" s="25" customFormat="1" ht="31.5">
      <c r="A81" s="15">
        <v>3</v>
      </c>
      <c r="B81" s="24" t="s">
        <v>35</v>
      </c>
      <c r="C81" s="20"/>
      <c r="D81" s="20"/>
      <c r="E81" s="15"/>
      <c r="F81" s="15"/>
    </row>
    <row r="82" spans="1:9" s="25" customFormat="1" ht="39" customHeight="1">
      <c r="A82" s="15" t="s">
        <v>24</v>
      </c>
      <c r="B82" s="24" t="s">
        <v>16</v>
      </c>
      <c r="C82" s="20">
        <f>C83+C86+C88+C94+C99+C102+C106+C110+C114+C116+C119+C125+C128+C130+C133+C123</f>
        <v>2392</v>
      </c>
      <c r="D82" s="20">
        <f>D83+D86+D88+D94+D99+D102+D106+D110+D114+D116+D119+D125+D128+D130+D133+D123</f>
        <v>404.9</v>
      </c>
      <c r="E82" s="21">
        <f>D82/C82</f>
        <v>0.16927257525083611</v>
      </c>
      <c r="F82" s="21">
        <f>D82/G82</f>
        <v>0.87602769363911726</v>
      </c>
      <c r="G82" s="25">
        <f>G83+G86+G88+G94+G99+G102+G106+G110+G114+G116+G119+G123+G125+G128+G130+G133</f>
        <v>462.2</v>
      </c>
      <c r="I82" s="25">
        <f>2881-429</f>
        <v>2452</v>
      </c>
    </row>
    <row r="83" spans="1:9" ht="15.75">
      <c r="A83" s="5">
        <v>6000</v>
      </c>
      <c r="B83" s="26" t="s">
        <v>106</v>
      </c>
      <c r="C83" s="20">
        <f>C84+C85</f>
        <v>607</v>
      </c>
      <c r="D83" s="20">
        <f>D84+D85</f>
        <v>170</v>
      </c>
      <c r="E83" s="21">
        <f t="shared" ref="E83:E139" si="4">D83/C83</f>
        <v>0.28006589785831959</v>
      </c>
      <c r="F83" s="21">
        <f t="shared" ref="F83:F139" si="5">D83/G83</f>
        <v>0.83333333333333337</v>
      </c>
      <c r="G83" s="11">
        <f>SUM(G84:G87)</f>
        <v>204</v>
      </c>
    </row>
    <row r="84" spans="1:9" ht="15.75">
      <c r="A84" s="4">
        <v>6001</v>
      </c>
      <c r="B84" s="9" t="s">
        <v>146</v>
      </c>
      <c r="C84" s="18">
        <f>565-30</f>
        <v>535</v>
      </c>
      <c r="D84" s="18">
        <v>124</v>
      </c>
      <c r="E84" s="21">
        <f t="shared" si="4"/>
        <v>0.23177570093457944</v>
      </c>
      <c r="F84" s="21">
        <f t="shared" si="5"/>
        <v>0.8</v>
      </c>
      <c r="G84" s="11">
        <v>155</v>
      </c>
    </row>
    <row r="85" spans="1:9" ht="15.75">
      <c r="A85" s="4">
        <v>6003</v>
      </c>
      <c r="B85" s="9" t="s">
        <v>147</v>
      </c>
      <c r="C85" s="18">
        <f>82-10</f>
        <v>72</v>
      </c>
      <c r="D85" s="18">
        <v>46</v>
      </c>
      <c r="E85" s="21">
        <f t="shared" si="4"/>
        <v>0.63888888888888884</v>
      </c>
      <c r="F85" s="21">
        <f t="shared" si="5"/>
        <v>0.93877551020408168</v>
      </c>
      <c r="G85" s="11">
        <v>49</v>
      </c>
    </row>
    <row r="86" spans="1:9" ht="15.75">
      <c r="A86" s="5">
        <v>6050</v>
      </c>
      <c r="B86" s="26" t="s">
        <v>148</v>
      </c>
      <c r="C86" s="20">
        <f>C87</f>
        <v>186</v>
      </c>
      <c r="D86" s="20">
        <f>D87</f>
        <v>15</v>
      </c>
      <c r="E86" s="21"/>
      <c r="F86" s="21"/>
      <c r="G86" s="11">
        <f>G87</f>
        <v>0</v>
      </c>
    </row>
    <row r="87" spans="1:9" ht="47.25">
      <c r="A87" s="4">
        <v>6051</v>
      </c>
      <c r="B87" s="9" t="s">
        <v>149</v>
      </c>
      <c r="C87" s="18">
        <f>206-20</f>
        <v>186</v>
      </c>
      <c r="D87" s="18">
        <v>15</v>
      </c>
      <c r="E87" s="21">
        <f t="shared" si="4"/>
        <v>8.0645161290322578E-2</v>
      </c>
      <c r="F87" s="21" t="e">
        <f t="shared" si="5"/>
        <v>#DIV/0!</v>
      </c>
      <c r="G87" s="11">
        <v>0</v>
      </c>
    </row>
    <row r="88" spans="1:9" ht="15.75">
      <c r="A88" s="5">
        <v>6100</v>
      </c>
      <c r="B88" s="26" t="s">
        <v>107</v>
      </c>
      <c r="C88" s="20">
        <f>SUM(C89:C93)</f>
        <v>371</v>
      </c>
      <c r="D88" s="20">
        <f>SUM(D89:D93)</f>
        <v>97</v>
      </c>
      <c r="E88" s="21">
        <f t="shared" si="4"/>
        <v>0.26145552560646901</v>
      </c>
      <c r="F88" s="21">
        <f t="shared" si="5"/>
        <v>0.8660714285714286</v>
      </c>
      <c r="G88" s="11">
        <f>SUM(G89:G93)</f>
        <v>112</v>
      </c>
    </row>
    <row r="89" spans="1:9" ht="15.75">
      <c r="A89" s="4">
        <v>6101</v>
      </c>
      <c r="B89" s="9" t="s">
        <v>101</v>
      </c>
      <c r="C89" s="18">
        <v>22</v>
      </c>
      <c r="D89" s="18">
        <v>5</v>
      </c>
      <c r="E89" s="21">
        <f t="shared" si="4"/>
        <v>0.22727272727272727</v>
      </c>
      <c r="F89" s="21">
        <f t="shared" si="5"/>
        <v>1</v>
      </c>
      <c r="G89" s="11">
        <v>5</v>
      </c>
    </row>
    <row r="90" spans="1:9" ht="15.75">
      <c r="A90" s="4">
        <v>6105</v>
      </c>
      <c r="B90" s="9" t="s">
        <v>102</v>
      </c>
      <c r="C90" s="18">
        <v>90</v>
      </c>
      <c r="D90" s="18">
        <v>34</v>
      </c>
      <c r="E90" s="21">
        <f t="shared" si="4"/>
        <v>0.37777777777777777</v>
      </c>
      <c r="F90" s="21">
        <f t="shared" si="5"/>
        <v>0.82926829268292679</v>
      </c>
      <c r="G90" s="11">
        <v>41</v>
      </c>
    </row>
    <row r="91" spans="1:9" ht="15.75">
      <c r="A91" s="4">
        <v>6112</v>
      </c>
      <c r="B91" s="9" t="s">
        <v>103</v>
      </c>
      <c r="C91" s="18">
        <v>186</v>
      </c>
      <c r="D91" s="18">
        <v>46</v>
      </c>
      <c r="E91" s="21">
        <f t="shared" si="4"/>
        <v>0.24731182795698925</v>
      </c>
      <c r="F91" s="21">
        <f t="shared" si="5"/>
        <v>0.86792452830188682</v>
      </c>
      <c r="G91" s="11">
        <v>53</v>
      </c>
    </row>
    <row r="92" spans="1:9" ht="15.75">
      <c r="A92" s="6">
        <v>6113</v>
      </c>
      <c r="B92" s="10" t="s">
        <v>104</v>
      </c>
      <c r="C92" s="18">
        <v>5</v>
      </c>
      <c r="D92" s="18">
        <v>1</v>
      </c>
      <c r="E92" s="21">
        <f t="shared" si="4"/>
        <v>0.2</v>
      </c>
      <c r="F92" s="21">
        <f t="shared" si="5"/>
        <v>1</v>
      </c>
      <c r="G92" s="11">
        <v>1</v>
      </c>
    </row>
    <row r="93" spans="1:9" ht="15.75">
      <c r="A93" s="4">
        <v>6115</v>
      </c>
      <c r="B93" s="10" t="s">
        <v>105</v>
      </c>
      <c r="C93" s="18">
        <v>68</v>
      </c>
      <c r="D93" s="18">
        <v>11</v>
      </c>
      <c r="E93" s="21">
        <f t="shared" si="4"/>
        <v>0.16176470588235295</v>
      </c>
      <c r="F93" s="21">
        <f t="shared" si="5"/>
        <v>0.91666666666666663</v>
      </c>
      <c r="G93" s="11">
        <v>12</v>
      </c>
    </row>
    <row r="94" spans="1:9" ht="15.75">
      <c r="A94" s="5">
        <v>6300</v>
      </c>
      <c r="B94" s="26" t="s">
        <v>108</v>
      </c>
      <c r="C94" s="20">
        <f>SUM(C95:C98)</f>
        <v>187</v>
      </c>
      <c r="D94" s="20">
        <f>SUM(D95:D98)</f>
        <v>53</v>
      </c>
      <c r="E94" s="21">
        <f t="shared" si="4"/>
        <v>0.28342245989304815</v>
      </c>
      <c r="F94" s="21">
        <f t="shared" si="5"/>
        <v>1</v>
      </c>
      <c r="G94" s="11">
        <f>SUM(G95:G98)</f>
        <v>53</v>
      </c>
    </row>
    <row r="95" spans="1:9" ht="15.75">
      <c r="A95" s="4">
        <v>6301</v>
      </c>
      <c r="B95" s="9" t="s">
        <v>109</v>
      </c>
      <c r="C95" s="18">
        <v>138</v>
      </c>
      <c r="D95" s="18">
        <v>40</v>
      </c>
      <c r="E95" s="21">
        <f t="shared" si="4"/>
        <v>0.28985507246376813</v>
      </c>
      <c r="F95" s="21">
        <f t="shared" si="5"/>
        <v>1</v>
      </c>
      <c r="G95" s="11">
        <v>40</v>
      </c>
    </row>
    <row r="96" spans="1:9" ht="15.75">
      <c r="A96" s="4">
        <v>6302</v>
      </c>
      <c r="B96" s="9" t="s">
        <v>110</v>
      </c>
      <c r="C96" s="18">
        <v>25</v>
      </c>
      <c r="D96" s="18">
        <v>7</v>
      </c>
      <c r="E96" s="21">
        <f t="shared" si="4"/>
        <v>0.28000000000000003</v>
      </c>
      <c r="F96" s="21">
        <f t="shared" si="5"/>
        <v>1</v>
      </c>
      <c r="G96" s="11">
        <v>7</v>
      </c>
    </row>
    <row r="97" spans="1:7" ht="15.75">
      <c r="A97" s="4">
        <v>6303</v>
      </c>
      <c r="B97" s="9" t="s">
        <v>111</v>
      </c>
      <c r="C97" s="18">
        <v>16</v>
      </c>
      <c r="D97" s="18">
        <v>4</v>
      </c>
      <c r="E97" s="21">
        <f t="shared" si="4"/>
        <v>0.25</v>
      </c>
      <c r="F97" s="21">
        <f t="shared" si="5"/>
        <v>1</v>
      </c>
      <c r="G97" s="11">
        <v>4</v>
      </c>
    </row>
    <row r="98" spans="1:7" ht="15.75">
      <c r="A98" s="4">
        <v>6304</v>
      </c>
      <c r="B98" s="9" t="s">
        <v>112</v>
      </c>
      <c r="C98" s="18">
        <v>8</v>
      </c>
      <c r="D98" s="18">
        <v>2</v>
      </c>
      <c r="E98" s="21">
        <f t="shared" si="4"/>
        <v>0.25</v>
      </c>
      <c r="F98" s="21">
        <f t="shared" si="5"/>
        <v>1</v>
      </c>
      <c r="G98" s="11">
        <v>2</v>
      </c>
    </row>
    <row r="99" spans="1:7" ht="31.5">
      <c r="A99" s="5">
        <v>6400</v>
      </c>
      <c r="B99" s="26" t="s">
        <v>113</v>
      </c>
      <c r="C99" s="20">
        <f>C100+C101</f>
        <v>395</v>
      </c>
      <c r="D99" s="20">
        <f>D100+D101</f>
        <v>40</v>
      </c>
      <c r="E99" s="21">
        <f t="shared" si="4"/>
        <v>0.10126582278481013</v>
      </c>
      <c r="F99" s="21">
        <f t="shared" si="5"/>
        <v>0.93023255813953487</v>
      </c>
      <c r="G99" s="11">
        <f>SUM(G100:G101)</f>
        <v>43</v>
      </c>
    </row>
    <row r="100" spans="1:7" ht="47.25">
      <c r="A100" s="7">
        <v>6404</v>
      </c>
      <c r="B100" s="8" t="s">
        <v>114</v>
      </c>
      <c r="C100" s="18">
        <v>235</v>
      </c>
      <c r="D100" s="18">
        <v>0</v>
      </c>
      <c r="E100" s="21">
        <f t="shared" si="4"/>
        <v>0</v>
      </c>
      <c r="F100" s="21" t="e">
        <f t="shared" si="5"/>
        <v>#DIV/0!</v>
      </c>
      <c r="G100" s="11">
        <v>0</v>
      </c>
    </row>
    <row r="101" spans="1:7" ht="15.75">
      <c r="A101" s="7">
        <v>6449</v>
      </c>
      <c r="B101" s="8" t="s">
        <v>115</v>
      </c>
      <c r="C101" s="18">
        <v>160</v>
      </c>
      <c r="D101" s="18">
        <v>40</v>
      </c>
      <c r="E101" s="21">
        <f t="shared" si="4"/>
        <v>0.25</v>
      </c>
      <c r="F101" s="21">
        <f t="shared" si="5"/>
        <v>0.93023255813953487</v>
      </c>
      <c r="G101" s="11">
        <v>43</v>
      </c>
    </row>
    <row r="102" spans="1:7" ht="31.5">
      <c r="A102" s="5">
        <v>6500</v>
      </c>
      <c r="B102" s="26" t="s">
        <v>116</v>
      </c>
      <c r="C102" s="20">
        <f>SUM(C103:C105)</f>
        <v>88</v>
      </c>
      <c r="D102" s="20">
        <f>SUM(D103:D105)</f>
        <v>17</v>
      </c>
      <c r="E102" s="21">
        <f t="shared" si="4"/>
        <v>0.19318181818181818</v>
      </c>
      <c r="F102" s="21">
        <f t="shared" si="5"/>
        <v>1.5454545454545454</v>
      </c>
      <c r="G102" s="11">
        <f>SUM(G103:G105)</f>
        <v>11</v>
      </c>
    </row>
    <row r="103" spans="1:7" ht="15.75">
      <c r="A103" s="4">
        <v>6501</v>
      </c>
      <c r="B103" s="9" t="s">
        <v>154</v>
      </c>
      <c r="C103" s="18">
        <v>45</v>
      </c>
      <c r="D103" s="18">
        <v>7</v>
      </c>
      <c r="E103" s="21">
        <f t="shared" si="4"/>
        <v>0.15555555555555556</v>
      </c>
      <c r="F103" s="21">
        <f t="shared" si="5"/>
        <v>2.3333333333333335</v>
      </c>
      <c r="G103" s="11">
        <v>3</v>
      </c>
    </row>
    <row r="104" spans="1:7" ht="15.75">
      <c r="A104" s="4">
        <v>6502</v>
      </c>
      <c r="B104" s="9" t="s">
        <v>155</v>
      </c>
      <c r="C104" s="18">
        <v>40</v>
      </c>
      <c r="D104" s="18">
        <v>10</v>
      </c>
      <c r="E104" s="21">
        <f t="shared" si="4"/>
        <v>0.25</v>
      </c>
      <c r="F104" s="21">
        <f t="shared" si="5"/>
        <v>1.25</v>
      </c>
      <c r="G104" s="11">
        <v>8</v>
      </c>
    </row>
    <row r="105" spans="1:7" ht="15.75">
      <c r="A105" s="4">
        <v>6504</v>
      </c>
      <c r="B105" s="9" t="s">
        <v>153</v>
      </c>
      <c r="C105" s="18">
        <v>3</v>
      </c>
      <c r="D105" s="18">
        <v>0</v>
      </c>
      <c r="E105" s="21">
        <f t="shared" si="4"/>
        <v>0</v>
      </c>
      <c r="F105" s="21" t="e">
        <f t="shared" si="5"/>
        <v>#DIV/0!</v>
      </c>
      <c r="G105" s="11">
        <v>0</v>
      </c>
    </row>
    <row r="106" spans="1:7" ht="15.75">
      <c r="A106" s="5">
        <v>6550</v>
      </c>
      <c r="B106" s="26" t="s">
        <v>117</v>
      </c>
      <c r="C106" s="20">
        <f>SUM(C107:C109)</f>
        <v>70</v>
      </c>
      <c r="D106" s="20">
        <f>SUM(D107:D109)</f>
        <v>4</v>
      </c>
      <c r="E106" s="21">
        <f t="shared" si="4"/>
        <v>5.7142857142857141E-2</v>
      </c>
      <c r="F106" s="21">
        <f t="shared" si="5"/>
        <v>0.5</v>
      </c>
      <c r="G106" s="11">
        <f>SUM(G107:G109)</f>
        <v>8</v>
      </c>
    </row>
    <row r="107" spans="1:7" ht="15.75">
      <c r="A107" s="4">
        <v>6551</v>
      </c>
      <c r="B107" s="9" t="s">
        <v>118</v>
      </c>
      <c r="C107" s="18">
        <v>30</v>
      </c>
      <c r="D107" s="18">
        <v>4</v>
      </c>
      <c r="E107" s="21">
        <f t="shared" si="4"/>
        <v>0.13333333333333333</v>
      </c>
      <c r="F107" s="21">
        <f t="shared" si="5"/>
        <v>0.5</v>
      </c>
      <c r="G107" s="11">
        <v>8</v>
      </c>
    </row>
    <row r="108" spans="1:7" ht="31.5">
      <c r="A108" s="4">
        <v>6552</v>
      </c>
      <c r="B108" s="9" t="s">
        <v>119</v>
      </c>
      <c r="C108" s="18">
        <v>25</v>
      </c>
      <c r="D108" s="18">
        <v>0</v>
      </c>
      <c r="E108" s="21">
        <f t="shared" si="4"/>
        <v>0</v>
      </c>
      <c r="F108" s="21" t="e">
        <f t="shared" si="5"/>
        <v>#DIV/0!</v>
      </c>
      <c r="G108" s="11">
        <v>0</v>
      </c>
    </row>
    <row r="109" spans="1:7" ht="15.75">
      <c r="A109" s="7">
        <v>6599</v>
      </c>
      <c r="B109" s="9" t="s">
        <v>120</v>
      </c>
      <c r="C109" s="18">
        <v>15</v>
      </c>
      <c r="D109" s="18">
        <v>0</v>
      </c>
      <c r="E109" s="21">
        <f t="shared" si="4"/>
        <v>0</v>
      </c>
      <c r="F109" s="21" t="e">
        <f t="shared" si="5"/>
        <v>#DIV/0!</v>
      </c>
      <c r="G109" s="11">
        <v>0</v>
      </c>
    </row>
    <row r="110" spans="1:7" ht="31.5">
      <c r="A110" s="5">
        <v>6600</v>
      </c>
      <c r="B110" s="26" t="s">
        <v>121</v>
      </c>
      <c r="C110" s="20">
        <f>SUM(C111:C113)</f>
        <v>28</v>
      </c>
      <c r="D110" s="20">
        <f>SUM(D111:D113)</f>
        <v>2.7</v>
      </c>
      <c r="E110" s="21">
        <f t="shared" si="4"/>
        <v>9.6428571428571433E-2</v>
      </c>
      <c r="F110" s="21">
        <f t="shared" si="5"/>
        <v>0.9</v>
      </c>
      <c r="G110" s="11">
        <f>SUM(G111:G113)</f>
        <v>3</v>
      </c>
    </row>
    <row r="111" spans="1:7" ht="31.5">
      <c r="A111" s="4">
        <v>6601</v>
      </c>
      <c r="B111" s="9" t="s">
        <v>122</v>
      </c>
      <c r="C111" s="18">
        <v>6</v>
      </c>
      <c r="D111" s="18">
        <v>0.7</v>
      </c>
      <c r="E111" s="21">
        <f t="shared" si="4"/>
        <v>0.11666666666666665</v>
      </c>
      <c r="F111" s="21">
        <f t="shared" si="5"/>
        <v>0.7</v>
      </c>
      <c r="G111" s="11">
        <v>1</v>
      </c>
    </row>
    <row r="112" spans="1:7" ht="31.5">
      <c r="A112" s="7">
        <v>6608</v>
      </c>
      <c r="B112" s="9" t="s">
        <v>150</v>
      </c>
      <c r="C112" s="18">
        <v>10</v>
      </c>
      <c r="D112" s="18">
        <v>0</v>
      </c>
      <c r="E112" s="21">
        <f t="shared" si="4"/>
        <v>0</v>
      </c>
      <c r="F112" s="21" t="e">
        <f t="shared" si="5"/>
        <v>#DIV/0!</v>
      </c>
      <c r="G112" s="11">
        <v>0</v>
      </c>
    </row>
    <row r="113" spans="1:11" s="27" customFormat="1" ht="15.75">
      <c r="A113" s="7">
        <v>6618</v>
      </c>
      <c r="B113" s="9" t="s">
        <v>123</v>
      </c>
      <c r="C113" s="18">
        <v>12</v>
      </c>
      <c r="D113" s="18">
        <v>2</v>
      </c>
      <c r="E113" s="21">
        <f t="shared" si="4"/>
        <v>0.16666666666666666</v>
      </c>
      <c r="F113" s="21">
        <f t="shared" si="5"/>
        <v>1</v>
      </c>
      <c r="G113" s="11">
        <v>2</v>
      </c>
      <c r="K113" s="11"/>
    </row>
    <row r="114" spans="1:11" ht="15.75">
      <c r="A114" s="5">
        <v>6700</v>
      </c>
      <c r="B114" s="26" t="s">
        <v>124</v>
      </c>
      <c r="C114" s="20">
        <f>C115</f>
        <v>22</v>
      </c>
      <c r="D114" s="20">
        <f>D115</f>
        <v>5</v>
      </c>
      <c r="E114" s="21">
        <f t="shared" si="4"/>
        <v>0.22727272727272727</v>
      </c>
      <c r="F114" s="21">
        <f t="shared" si="5"/>
        <v>1.6666666666666667</v>
      </c>
      <c r="G114" s="11">
        <f>G115</f>
        <v>3</v>
      </c>
    </row>
    <row r="115" spans="1:11" ht="15.75">
      <c r="A115" s="4">
        <v>6704</v>
      </c>
      <c r="B115" s="9" t="s">
        <v>125</v>
      </c>
      <c r="C115" s="18">
        <v>22</v>
      </c>
      <c r="D115" s="18">
        <v>5</v>
      </c>
      <c r="E115" s="21">
        <f t="shared" si="4"/>
        <v>0.22727272727272727</v>
      </c>
      <c r="F115" s="21">
        <f t="shared" si="5"/>
        <v>1.6666666666666667</v>
      </c>
      <c r="G115" s="11">
        <v>3</v>
      </c>
    </row>
    <row r="116" spans="1:11" ht="15.75">
      <c r="A116" s="5">
        <v>6750</v>
      </c>
      <c r="B116" s="26" t="s">
        <v>126</v>
      </c>
      <c r="C116" s="20">
        <f>C117+C118</f>
        <v>3</v>
      </c>
      <c r="D116" s="20">
        <f>D117+D118</f>
        <v>0</v>
      </c>
      <c r="E116" s="21">
        <f t="shared" si="4"/>
        <v>0</v>
      </c>
      <c r="F116" s="21">
        <f t="shared" si="5"/>
        <v>0</v>
      </c>
      <c r="G116" s="11">
        <f>SUM(G117:G118)</f>
        <v>7</v>
      </c>
    </row>
    <row r="117" spans="1:11" ht="15.75">
      <c r="A117" s="4">
        <v>6758</v>
      </c>
      <c r="B117" s="9" t="s">
        <v>127</v>
      </c>
      <c r="C117" s="18">
        <v>0</v>
      </c>
      <c r="D117" s="18">
        <v>0</v>
      </c>
      <c r="E117" s="21" t="e">
        <f t="shared" si="4"/>
        <v>#DIV/0!</v>
      </c>
      <c r="F117" s="21">
        <f t="shared" si="5"/>
        <v>0</v>
      </c>
      <c r="G117" s="11">
        <v>7</v>
      </c>
    </row>
    <row r="118" spans="1:11" ht="15.75">
      <c r="A118" s="4">
        <v>6799</v>
      </c>
      <c r="B118" s="9" t="s">
        <v>128</v>
      </c>
      <c r="C118" s="18">
        <v>3</v>
      </c>
      <c r="D118" s="18">
        <v>0</v>
      </c>
      <c r="E118" s="21">
        <f t="shared" si="4"/>
        <v>0</v>
      </c>
      <c r="F118" s="21" t="e">
        <f t="shared" si="5"/>
        <v>#DIV/0!</v>
      </c>
      <c r="G118" s="11">
        <v>0</v>
      </c>
    </row>
    <row r="119" spans="1:11" ht="63">
      <c r="A119" s="5">
        <v>6900</v>
      </c>
      <c r="B119" s="26" t="s">
        <v>135</v>
      </c>
      <c r="C119" s="20">
        <f>SUM(C120:C122)</f>
        <v>29</v>
      </c>
      <c r="D119" s="20">
        <f>SUM(D120:D122)</f>
        <v>1</v>
      </c>
      <c r="E119" s="21">
        <f t="shared" si="4"/>
        <v>3.4482758620689655E-2</v>
      </c>
      <c r="F119" s="21">
        <f t="shared" si="5"/>
        <v>0.1</v>
      </c>
      <c r="G119" s="11">
        <f>SUM(G120:G122)</f>
        <v>10</v>
      </c>
    </row>
    <row r="120" spans="1:11" ht="31.5">
      <c r="A120" s="4">
        <v>6905</v>
      </c>
      <c r="B120" s="9" t="s">
        <v>156</v>
      </c>
      <c r="C120" s="18">
        <v>12</v>
      </c>
      <c r="D120" s="18">
        <v>0</v>
      </c>
      <c r="E120" s="21">
        <f t="shared" ref="E120" si="6">D120/C120</f>
        <v>0</v>
      </c>
      <c r="F120" s="21" t="e">
        <f t="shared" ref="F120" si="7">D120/G120</f>
        <v>#DIV/0!</v>
      </c>
      <c r="G120" s="11">
        <v>0</v>
      </c>
    </row>
    <row r="121" spans="1:11" ht="31.5">
      <c r="A121" s="4">
        <v>6912</v>
      </c>
      <c r="B121" s="9" t="s">
        <v>151</v>
      </c>
      <c r="C121" s="18">
        <v>7</v>
      </c>
      <c r="D121" s="18">
        <v>1</v>
      </c>
      <c r="E121" s="21">
        <f t="shared" si="4"/>
        <v>0.14285714285714285</v>
      </c>
      <c r="F121" s="21">
        <f t="shared" si="5"/>
        <v>0.1</v>
      </c>
      <c r="G121" s="11">
        <v>10</v>
      </c>
    </row>
    <row r="122" spans="1:11" ht="31.5">
      <c r="A122" s="4">
        <v>6949</v>
      </c>
      <c r="B122" s="9" t="s">
        <v>157</v>
      </c>
      <c r="C122" s="18">
        <v>10</v>
      </c>
      <c r="D122" s="18">
        <v>0</v>
      </c>
      <c r="E122" s="21">
        <f t="shared" si="4"/>
        <v>0</v>
      </c>
      <c r="F122" s="21" t="e">
        <f t="shared" si="5"/>
        <v>#DIV/0!</v>
      </c>
      <c r="G122" s="11">
        <v>0</v>
      </c>
    </row>
    <row r="123" spans="1:11" ht="31.5">
      <c r="A123" s="5">
        <v>6950</v>
      </c>
      <c r="B123" s="26" t="s">
        <v>158</v>
      </c>
      <c r="C123" s="20">
        <f>C124</f>
        <v>50</v>
      </c>
      <c r="D123" s="20">
        <f>D124</f>
        <v>0</v>
      </c>
      <c r="E123" s="21">
        <f t="shared" ref="E123:E124" si="8">D123/C123</f>
        <v>0</v>
      </c>
      <c r="F123" s="21" t="e">
        <f t="shared" ref="F123:F124" si="9">D123/G123</f>
        <v>#DIV/0!</v>
      </c>
      <c r="G123" s="11">
        <f>G124</f>
        <v>0</v>
      </c>
    </row>
    <row r="124" spans="1:11" ht="31.5">
      <c r="A124" s="4">
        <v>6954</v>
      </c>
      <c r="B124" s="9" t="s">
        <v>156</v>
      </c>
      <c r="C124" s="18">
        <v>50</v>
      </c>
      <c r="D124" s="18">
        <v>0</v>
      </c>
      <c r="E124" s="21">
        <f t="shared" si="8"/>
        <v>0</v>
      </c>
      <c r="F124" s="21" t="e">
        <f t="shared" si="9"/>
        <v>#DIV/0!</v>
      </c>
      <c r="G124" s="11">
        <v>0</v>
      </c>
    </row>
    <row r="125" spans="1:11" ht="31.5">
      <c r="A125" s="5">
        <v>7000</v>
      </c>
      <c r="B125" s="26" t="s">
        <v>129</v>
      </c>
      <c r="C125" s="20">
        <f>C126+C127</f>
        <v>113</v>
      </c>
      <c r="D125" s="20"/>
      <c r="E125" s="21">
        <f t="shared" si="4"/>
        <v>0</v>
      </c>
      <c r="F125" s="21">
        <f t="shared" si="5"/>
        <v>0</v>
      </c>
      <c r="G125" s="11">
        <f>SUM(G126:G127)</f>
        <v>8</v>
      </c>
    </row>
    <row r="126" spans="1:11" ht="31.5">
      <c r="A126" s="4">
        <v>7001</v>
      </c>
      <c r="B126" s="8" t="s">
        <v>130</v>
      </c>
      <c r="C126" s="18">
        <v>20</v>
      </c>
      <c r="D126" s="18">
        <v>0</v>
      </c>
      <c r="E126" s="21">
        <f t="shared" si="4"/>
        <v>0</v>
      </c>
      <c r="F126" s="21">
        <f t="shared" si="5"/>
        <v>0</v>
      </c>
      <c r="G126" s="11">
        <v>8</v>
      </c>
    </row>
    <row r="127" spans="1:11" ht="31.5">
      <c r="A127" s="4">
        <v>7049</v>
      </c>
      <c r="B127" s="9" t="s">
        <v>152</v>
      </c>
      <c r="C127" s="18">
        <v>93</v>
      </c>
      <c r="D127" s="18">
        <v>31</v>
      </c>
      <c r="E127" s="21">
        <f t="shared" si="4"/>
        <v>0.33333333333333331</v>
      </c>
      <c r="F127" s="21" t="e">
        <f t="shared" si="5"/>
        <v>#DIV/0!</v>
      </c>
      <c r="G127" s="11">
        <v>0</v>
      </c>
    </row>
    <row r="128" spans="1:11" ht="15.75">
      <c r="A128" s="5">
        <v>7750</v>
      </c>
      <c r="B128" s="26" t="s">
        <v>131</v>
      </c>
      <c r="C128" s="20">
        <f>C129</f>
        <v>1</v>
      </c>
      <c r="D128" s="20">
        <f>D129</f>
        <v>0.2</v>
      </c>
      <c r="E128" s="21">
        <f t="shared" si="4"/>
        <v>0.2</v>
      </c>
      <c r="F128" s="21">
        <f t="shared" si="5"/>
        <v>1</v>
      </c>
      <c r="G128" s="11">
        <f>G129</f>
        <v>0.2</v>
      </c>
    </row>
    <row r="129" spans="1:7" ht="15.75">
      <c r="A129" s="7">
        <v>7756</v>
      </c>
      <c r="B129" s="9" t="s">
        <v>132</v>
      </c>
      <c r="C129" s="18">
        <v>1</v>
      </c>
      <c r="D129" s="32">
        <v>0.2</v>
      </c>
      <c r="E129" s="21">
        <f t="shared" si="4"/>
        <v>0.2</v>
      </c>
      <c r="F129" s="21">
        <f t="shared" si="5"/>
        <v>1</v>
      </c>
      <c r="G129" s="11">
        <v>0.2</v>
      </c>
    </row>
    <row r="130" spans="1:7" ht="15.75">
      <c r="A130" s="5">
        <v>7950</v>
      </c>
      <c r="B130" s="26" t="s">
        <v>133</v>
      </c>
      <c r="C130" s="20">
        <f>C131+C132</f>
        <v>242</v>
      </c>
      <c r="D130" s="20">
        <v>0</v>
      </c>
      <c r="E130" s="21">
        <f t="shared" si="4"/>
        <v>0</v>
      </c>
      <c r="F130" s="21" t="e">
        <f t="shared" si="5"/>
        <v>#DIV/0!</v>
      </c>
      <c r="G130" s="11">
        <f>SUM(G131:G132)</f>
        <v>0</v>
      </c>
    </row>
    <row r="131" spans="1:7" ht="15.75">
      <c r="A131" s="7">
        <v>7952</v>
      </c>
      <c r="B131" s="9" t="s">
        <v>159</v>
      </c>
      <c r="C131" s="18">
        <v>170</v>
      </c>
      <c r="D131" s="18">
        <v>0</v>
      </c>
      <c r="E131" s="21">
        <f t="shared" si="4"/>
        <v>0</v>
      </c>
      <c r="F131" s="21" t="e">
        <f t="shared" si="5"/>
        <v>#DIV/0!</v>
      </c>
      <c r="G131" s="11">
        <v>0</v>
      </c>
    </row>
    <row r="132" spans="1:7" ht="31.5">
      <c r="A132" s="7">
        <v>7954</v>
      </c>
      <c r="B132" s="9" t="s">
        <v>160</v>
      </c>
      <c r="C132" s="18">
        <v>72</v>
      </c>
      <c r="D132" s="18">
        <v>0</v>
      </c>
      <c r="E132" s="21">
        <f t="shared" si="4"/>
        <v>0</v>
      </c>
      <c r="F132" s="21" t="e">
        <f t="shared" si="5"/>
        <v>#DIV/0!</v>
      </c>
      <c r="G132" s="11">
        <v>0</v>
      </c>
    </row>
    <row r="133" spans="1:7" ht="31.5">
      <c r="A133" s="5">
        <v>8000</v>
      </c>
      <c r="B133" s="26" t="s">
        <v>136</v>
      </c>
      <c r="C133" s="20">
        <f>C134</f>
        <v>0</v>
      </c>
      <c r="D133" s="20">
        <v>0</v>
      </c>
      <c r="E133" s="21" t="e">
        <f t="shared" si="4"/>
        <v>#DIV/0!</v>
      </c>
      <c r="F133" s="21" t="e">
        <f t="shared" si="5"/>
        <v>#DIV/0!</v>
      </c>
      <c r="G133" s="11">
        <v>0</v>
      </c>
    </row>
    <row r="134" spans="1:7" ht="15.75">
      <c r="A134" s="7">
        <v>8049</v>
      </c>
      <c r="B134" s="9" t="s">
        <v>134</v>
      </c>
      <c r="C134" s="18">
        <v>0</v>
      </c>
      <c r="D134" s="18">
        <v>0</v>
      </c>
      <c r="E134" s="21" t="e">
        <f t="shared" si="4"/>
        <v>#DIV/0!</v>
      </c>
      <c r="F134" s="21" t="e">
        <f t="shared" si="5"/>
        <v>#DIV/0!</v>
      </c>
      <c r="G134" s="11">
        <v>0</v>
      </c>
    </row>
    <row r="135" spans="1:7" s="25" customFormat="1" ht="42.75" customHeight="1">
      <c r="A135" s="15" t="s">
        <v>25</v>
      </c>
      <c r="B135" s="24" t="s">
        <v>18</v>
      </c>
      <c r="C135" s="20">
        <f>C136+C138</f>
        <v>429</v>
      </c>
      <c r="D135" s="20">
        <f>D136+D138</f>
        <v>125</v>
      </c>
      <c r="E135" s="21">
        <f t="shared" si="4"/>
        <v>0.29137529137529139</v>
      </c>
      <c r="F135" s="21">
        <f>D135/G135</f>
        <v>1.0245901639344261</v>
      </c>
      <c r="G135" s="25">
        <f>G136+G138+40</f>
        <v>122</v>
      </c>
    </row>
    <row r="136" spans="1:7" s="25" customFormat="1" ht="15.75">
      <c r="A136" s="28">
        <v>6100</v>
      </c>
      <c r="B136" s="29" t="s">
        <v>107</v>
      </c>
      <c r="C136" s="20">
        <f>C137</f>
        <v>243</v>
      </c>
      <c r="D136" s="20">
        <f>D137</f>
        <v>49</v>
      </c>
      <c r="E136" s="21">
        <f>D136/C136</f>
        <v>0.20164609053497942</v>
      </c>
      <c r="F136" s="21">
        <f>D136/G136</f>
        <v>0.92452830188679247</v>
      </c>
      <c r="G136" s="25">
        <f>G137</f>
        <v>53</v>
      </c>
    </row>
    <row r="137" spans="1:7" s="25" customFormat="1" ht="31.5">
      <c r="A137" s="1">
        <v>6116</v>
      </c>
      <c r="B137" s="8" t="s">
        <v>142</v>
      </c>
      <c r="C137" s="18">
        <v>243</v>
      </c>
      <c r="D137" s="18">
        <v>49</v>
      </c>
      <c r="E137" s="21">
        <f t="shared" ref="E137" si="10">D137/C137</f>
        <v>0.20164609053497942</v>
      </c>
      <c r="F137" s="21">
        <f t="shared" ref="F137" si="11">D137/G137</f>
        <v>0.92452830188679247</v>
      </c>
      <c r="G137" s="25">
        <v>53</v>
      </c>
    </row>
    <row r="138" spans="1:7" ht="31.5">
      <c r="A138" s="5">
        <v>6400</v>
      </c>
      <c r="B138" s="26" t="s">
        <v>113</v>
      </c>
      <c r="C138" s="20">
        <f>C139</f>
        <v>186</v>
      </c>
      <c r="D138" s="20">
        <f>D139</f>
        <v>76</v>
      </c>
      <c r="E138" s="21">
        <f t="shared" si="4"/>
        <v>0.40860215053763443</v>
      </c>
      <c r="F138" s="21">
        <f t="shared" si="5"/>
        <v>2.6206896551724137</v>
      </c>
      <c r="G138" s="11">
        <f>G139</f>
        <v>29</v>
      </c>
    </row>
    <row r="139" spans="1:7" ht="19.5" customHeight="1">
      <c r="A139" s="7">
        <v>6449</v>
      </c>
      <c r="B139" s="8" t="s">
        <v>115</v>
      </c>
      <c r="C139" s="18">
        <v>186</v>
      </c>
      <c r="D139" s="18">
        <v>76</v>
      </c>
      <c r="E139" s="21">
        <f t="shared" si="4"/>
        <v>0.40860215053763443</v>
      </c>
      <c r="F139" s="21">
        <f t="shared" si="5"/>
        <v>2.6206896551724137</v>
      </c>
      <c r="G139" s="11">
        <v>29</v>
      </c>
    </row>
    <row r="140" spans="1:7" ht="31.5">
      <c r="A140" s="16">
        <v>4</v>
      </c>
      <c r="B140" s="17" t="s">
        <v>36</v>
      </c>
      <c r="C140" s="18"/>
      <c r="D140" s="18"/>
      <c r="E140" s="16"/>
      <c r="F140" s="16"/>
    </row>
    <row r="141" spans="1:7" ht="31.5">
      <c r="A141" s="16" t="s">
        <v>37</v>
      </c>
      <c r="B141" s="17" t="s">
        <v>16</v>
      </c>
      <c r="C141" s="18"/>
      <c r="D141" s="18"/>
      <c r="E141" s="16"/>
      <c r="F141" s="16"/>
    </row>
    <row r="142" spans="1:7" ht="31.5">
      <c r="A142" s="16" t="s">
        <v>38</v>
      </c>
      <c r="B142" s="17" t="s">
        <v>18</v>
      </c>
      <c r="C142" s="18"/>
      <c r="D142" s="18"/>
      <c r="E142" s="16"/>
      <c r="F142" s="16"/>
    </row>
    <row r="143" spans="1:7" ht="15.75">
      <c r="A143" s="16">
        <v>5</v>
      </c>
      <c r="B143" s="17" t="s">
        <v>39</v>
      </c>
      <c r="C143" s="18"/>
      <c r="D143" s="18"/>
      <c r="E143" s="16"/>
      <c r="F143" s="16"/>
    </row>
    <row r="144" spans="1:7" ht="31.5">
      <c r="A144" s="16" t="s">
        <v>40</v>
      </c>
      <c r="B144" s="17" t="s">
        <v>16</v>
      </c>
      <c r="C144" s="18"/>
      <c r="D144" s="18"/>
      <c r="E144" s="16"/>
      <c r="F144" s="16"/>
    </row>
    <row r="145" spans="1:6" ht="31.5">
      <c r="A145" s="16" t="s">
        <v>41</v>
      </c>
      <c r="B145" s="17" t="s">
        <v>18</v>
      </c>
      <c r="C145" s="18"/>
      <c r="D145" s="18"/>
      <c r="E145" s="16"/>
      <c r="F145" s="16"/>
    </row>
    <row r="146" spans="1:6" ht="15.75">
      <c r="A146" s="16">
        <v>6</v>
      </c>
      <c r="B146" s="17" t="s">
        <v>42</v>
      </c>
      <c r="C146" s="18"/>
      <c r="D146" s="18"/>
      <c r="E146" s="16"/>
      <c r="F146" s="16"/>
    </row>
    <row r="147" spans="1:6" ht="31.5">
      <c r="A147" s="16" t="s">
        <v>43</v>
      </c>
      <c r="B147" s="17" t="s">
        <v>16</v>
      </c>
      <c r="C147" s="18"/>
      <c r="D147" s="18"/>
      <c r="E147" s="16"/>
      <c r="F147" s="16"/>
    </row>
    <row r="148" spans="1:6" ht="31.5">
      <c r="A148" s="16" t="s">
        <v>44</v>
      </c>
      <c r="B148" s="17" t="s">
        <v>18</v>
      </c>
      <c r="C148" s="18"/>
      <c r="D148" s="18"/>
      <c r="E148" s="16"/>
      <c r="F148" s="16"/>
    </row>
    <row r="149" spans="1:6" ht="31.5">
      <c r="A149" s="16">
        <v>7</v>
      </c>
      <c r="B149" s="17" t="s">
        <v>45</v>
      </c>
      <c r="C149" s="18"/>
      <c r="D149" s="18"/>
      <c r="E149" s="16"/>
      <c r="F149" s="16"/>
    </row>
    <row r="150" spans="1:6" ht="31.5">
      <c r="A150" s="16" t="s">
        <v>46</v>
      </c>
      <c r="B150" s="17" t="s">
        <v>16</v>
      </c>
      <c r="C150" s="18"/>
      <c r="D150" s="18"/>
      <c r="E150" s="16"/>
      <c r="F150" s="16"/>
    </row>
    <row r="151" spans="1:6" ht="31.5">
      <c r="A151" s="16" t="s">
        <v>47</v>
      </c>
      <c r="B151" s="17" t="s">
        <v>18</v>
      </c>
      <c r="C151" s="18"/>
      <c r="D151" s="18"/>
      <c r="E151" s="16"/>
      <c r="F151" s="16"/>
    </row>
    <row r="152" spans="1:6" ht="31.5">
      <c r="A152" s="16">
        <v>8</v>
      </c>
      <c r="B152" s="17" t="s">
        <v>48</v>
      </c>
      <c r="C152" s="18"/>
      <c r="D152" s="18"/>
      <c r="E152" s="16"/>
      <c r="F152" s="16"/>
    </row>
    <row r="153" spans="1:6" ht="31.5">
      <c r="A153" s="16" t="s">
        <v>49</v>
      </c>
      <c r="B153" s="17" t="s">
        <v>16</v>
      </c>
      <c r="C153" s="18"/>
      <c r="D153" s="18"/>
      <c r="E153" s="16"/>
      <c r="F153" s="16"/>
    </row>
    <row r="154" spans="1:6" ht="31.5">
      <c r="A154" s="16" t="s">
        <v>50</v>
      </c>
      <c r="B154" s="17" t="s">
        <v>18</v>
      </c>
      <c r="C154" s="18"/>
      <c r="D154" s="18"/>
      <c r="E154" s="16"/>
      <c r="F154" s="16"/>
    </row>
    <row r="155" spans="1:6" ht="31.5">
      <c r="A155" s="16">
        <v>9</v>
      </c>
      <c r="B155" s="17" t="s">
        <v>51</v>
      </c>
      <c r="C155" s="18"/>
      <c r="D155" s="18"/>
      <c r="E155" s="16"/>
      <c r="F155" s="16"/>
    </row>
    <row r="156" spans="1:6" ht="31.5">
      <c r="A156" s="16" t="s">
        <v>52</v>
      </c>
      <c r="B156" s="17" t="s">
        <v>16</v>
      </c>
      <c r="C156" s="18"/>
      <c r="D156" s="18"/>
      <c r="E156" s="16"/>
      <c r="F156" s="16"/>
    </row>
    <row r="157" spans="1:6" ht="31.5">
      <c r="A157" s="16" t="s">
        <v>53</v>
      </c>
      <c r="B157" s="17" t="s">
        <v>18</v>
      </c>
      <c r="C157" s="18"/>
      <c r="D157" s="18"/>
      <c r="E157" s="16"/>
      <c r="F157" s="16"/>
    </row>
    <row r="158" spans="1:6" ht="31.5">
      <c r="A158" s="16">
        <v>10</v>
      </c>
      <c r="B158" s="17" t="s">
        <v>54</v>
      </c>
      <c r="C158" s="18"/>
      <c r="D158" s="18"/>
      <c r="E158" s="16"/>
      <c r="F158" s="16"/>
    </row>
    <row r="159" spans="1:6" ht="31.5">
      <c r="A159" s="16" t="s">
        <v>55</v>
      </c>
      <c r="B159" s="17" t="s">
        <v>16</v>
      </c>
      <c r="C159" s="18"/>
      <c r="D159" s="18"/>
      <c r="E159" s="16"/>
      <c r="F159" s="16"/>
    </row>
    <row r="160" spans="1:6" ht="31.5">
      <c r="A160" s="16" t="s">
        <v>56</v>
      </c>
      <c r="B160" s="17" t="s">
        <v>18</v>
      </c>
      <c r="C160" s="18"/>
      <c r="D160" s="18"/>
      <c r="E160" s="16"/>
      <c r="F160" s="16"/>
    </row>
    <row r="161" spans="1:6" ht="15.75">
      <c r="A161" s="16">
        <v>11</v>
      </c>
      <c r="B161" s="17" t="s">
        <v>57</v>
      </c>
      <c r="C161" s="18"/>
      <c r="D161" s="18"/>
      <c r="E161" s="16"/>
      <c r="F161" s="16"/>
    </row>
    <row r="162" spans="1:6" ht="31.5">
      <c r="A162" s="16">
        <v>1</v>
      </c>
      <c r="B162" s="17" t="s">
        <v>58</v>
      </c>
      <c r="C162" s="18"/>
      <c r="D162" s="18"/>
      <c r="E162" s="16"/>
      <c r="F162" s="16"/>
    </row>
    <row r="163" spans="1:6" ht="36" customHeight="1">
      <c r="A163" s="16"/>
      <c r="B163" s="23" t="s">
        <v>59</v>
      </c>
      <c r="C163" s="18"/>
      <c r="D163" s="18"/>
      <c r="E163" s="16"/>
      <c r="F163" s="16"/>
    </row>
    <row r="164" spans="1:6" ht="21.75" customHeight="1">
      <c r="A164" s="16">
        <v>2</v>
      </c>
      <c r="B164" s="17" t="s">
        <v>57</v>
      </c>
      <c r="C164" s="18"/>
      <c r="D164" s="18"/>
      <c r="E164" s="16"/>
      <c r="F164" s="16"/>
    </row>
    <row r="165" spans="1:6" ht="31.5">
      <c r="A165" s="16"/>
      <c r="B165" s="23" t="s">
        <v>60</v>
      </c>
      <c r="C165" s="18"/>
      <c r="D165" s="18"/>
      <c r="E165" s="16"/>
      <c r="F165" s="16"/>
    </row>
    <row r="166" spans="1:6" ht="15.75">
      <c r="A166" s="12"/>
      <c r="B166" s="13"/>
      <c r="C166" s="12"/>
      <c r="D166" s="12"/>
      <c r="E166" s="12"/>
      <c r="F166" s="12"/>
    </row>
    <row r="167" spans="1:6" ht="15.75">
      <c r="A167" s="33"/>
      <c r="C167" s="12"/>
      <c r="D167" s="34" t="s">
        <v>161</v>
      </c>
      <c r="E167" s="34"/>
      <c r="F167" s="34"/>
    </row>
    <row r="168" spans="1:6" ht="15.75">
      <c r="A168" s="33"/>
      <c r="B168" s="31" t="s">
        <v>141</v>
      </c>
      <c r="C168" s="12"/>
      <c r="D168" s="35" t="s">
        <v>70</v>
      </c>
      <c r="E168" s="35"/>
      <c r="F168" s="35"/>
    </row>
    <row r="169" spans="1:6" ht="15.75">
      <c r="A169" s="12"/>
      <c r="B169" s="31"/>
      <c r="C169" s="12"/>
      <c r="D169" s="12"/>
      <c r="E169" s="12"/>
      <c r="F169" s="12"/>
    </row>
    <row r="170" spans="1:6">
      <c r="B170" s="31"/>
    </row>
    <row r="171" spans="1:6">
      <c r="B171" s="31"/>
    </row>
    <row r="172" spans="1:6">
      <c r="B172" s="31"/>
    </row>
    <row r="173" spans="1:6">
      <c r="B173" s="31" t="s">
        <v>139</v>
      </c>
      <c r="E173" s="31" t="s">
        <v>140</v>
      </c>
    </row>
  </sheetData>
  <mergeCells count="13">
    <mergeCell ref="A167:A168"/>
    <mergeCell ref="A5:F5"/>
    <mergeCell ref="A1:F1"/>
    <mergeCell ref="A4:F4"/>
    <mergeCell ref="D168:F168"/>
    <mergeCell ref="D167:F167"/>
    <mergeCell ref="A7:A8"/>
    <mergeCell ref="B7:B8"/>
    <mergeCell ref="C7:C8"/>
    <mergeCell ref="D7:D8"/>
    <mergeCell ref="E7:F7"/>
    <mergeCell ref="A3:B3"/>
    <mergeCell ref="A2:C2"/>
  </mergeCells>
  <pageMargins left="0.84" right="0.49" top="0.48" bottom="0.62" header="0.48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Q1-2018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KETOAN</dc:creator>
  <cp:lastModifiedBy>KETOAN</cp:lastModifiedBy>
  <cp:lastPrinted>2018-07-10T02:50:48Z</cp:lastPrinted>
  <dcterms:created xsi:type="dcterms:W3CDTF">2018-02-08T09:12:20Z</dcterms:created>
  <dcterms:modified xsi:type="dcterms:W3CDTF">2018-09-28T06:53:31Z</dcterms:modified>
</cp:coreProperties>
</file>